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20 год\Материалы в составе пояснительной\Заполненные\"/>
    </mc:Choice>
  </mc:AlternateContent>
  <bookViews>
    <workbookView xWindow="288" yWindow="96" windowWidth="11460" windowHeight="10356"/>
  </bookViews>
  <sheets>
    <sheet name="об изменениях решения о бюджете" sheetId="2" r:id="rId1"/>
  </sheets>
  <definedNames>
    <definedName name="_xlnm.Print_Titles" localSheetId="0">'об изменениях решения о бюджете'!$4:$5</definedName>
  </definedNames>
  <calcPr calcId="162913"/>
</workbook>
</file>

<file path=xl/calcChain.xml><?xml version="1.0" encoding="utf-8"?>
<calcChain xmlns="http://schemas.openxmlformats.org/spreadsheetml/2006/main">
  <c r="E37" i="2" l="1"/>
  <c r="G37" i="2" s="1"/>
  <c r="I37" i="2" s="1"/>
  <c r="K37" i="2" s="1"/>
  <c r="M37" i="2" s="1"/>
  <c r="N37" i="2" s="1"/>
  <c r="E24" i="2"/>
  <c r="G24" i="2" s="1"/>
  <c r="I24" i="2" s="1"/>
  <c r="K24" i="2" s="1"/>
  <c r="M24" i="2" s="1"/>
  <c r="N24" i="2" s="1"/>
  <c r="E21" i="2" l="1"/>
  <c r="G21" i="2" s="1"/>
  <c r="I21" i="2" s="1"/>
  <c r="K21" i="2" s="1"/>
  <c r="M21" i="2" s="1"/>
  <c r="N21" i="2" s="1"/>
  <c r="E53" i="2" l="1"/>
  <c r="G53" i="2"/>
  <c r="I53" i="2" l="1"/>
  <c r="K53" i="2" s="1"/>
  <c r="M53" i="2" s="1"/>
  <c r="N53" i="2" s="1"/>
  <c r="E48" i="2" l="1"/>
  <c r="E49" i="2"/>
  <c r="L6" i="2"/>
  <c r="L14" i="2"/>
  <c r="L18" i="2"/>
  <c r="L26" i="2"/>
  <c r="L31" i="2"/>
  <c r="L33" i="2"/>
  <c r="L40" i="2"/>
  <c r="L43" i="2"/>
  <c r="L45" i="2"/>
  <c r="L50" i="2"/>
  <c r="L54" i="2"/>
  <c r="L56" i="2"/>
  <c r="E7" i="2"/>
  <c r="E8" i="2"/>
  <c r="L58" i="2" l="1"/>
  <c r="J43" i="2" l="1"/>
  <c r="H43" i="2"/>
  <c r="F43" i="2"/>
  <c r="G7" i="2"/>
  <c r="D43" i="2" l="1"/>
  <c r="C43" i="2"/>
  <c r="C6" i="2" l="1"/>
  <c r="C14" i="2"/>
  <c r="C18" i="2"/>
  <c r="C26" i="2"/>
  <c r="C31" i="2"/>
  <c r="C33" i="2"/>
  <c r="C40" i="2"/>
  <c r="C45" i="2"/>
  <c r="C50" i="2"/>
  <c r="C54" i="2"/>
  <c r="E57" i="2"/>
  <c r="E56" i="2" s="1"/>
  <c r="E55" i="2"/>
  <c r="G55" i="2" s="1"/>
  <c r="E52" i="2"/>
  <c r="G52" i="2" s="1"/>
  <c r="I52" i="2" s="1"/>
  <c r="K52" i="2" s="1"/>
  <c r="M52" i="2" s="1"/>
  <c r="N52" i="2" s="1"/>
  <c r="E51" i="2"/>
  <c r="G51" i="2" s="1"/>
  <c r="I51" i="2" s="1"/>
  <c r="E47" i="2"/>
  <c r="G47" i="2" s="1"/>
  <c r="I47" i="2" s="1"/>
  <c r="K47" i="2" s="1"/>
  <c r="G48" i="2"/>
  <c r="I48" i="2" s="1"/>
  <c r="K48" i="2" s="1"/>
  <c r="M48" i="2" s="1"/>
  <c r="N48" i="2" s="1"/>
  <c r="G49" i="2"/>
  <c r="I49" i="2" s="1"/>
  <c r="K49" i="2" s="1"/>
  <c r="E46" i="2"/>
  <c r="G46" i="2" s="1"/>
  <c r="E42" i="2"/>
  <c r="G42" i="2" s="1"/>
  <c r="I42" i="2" s="1"/>
  <c r="K42" i="2" s="1"/>
  <c r="M42" i="2" s="1"/>
  <c r="N42" i="2" s="1"/>
  <c r="E43" i="2"/>
  <c r="G43" i="2" s="1"/>
  <c r="I43" i="2" s="1"/>
  <c r="K43" i="2" s="1"/>
  <c r="E44" i="2"/>
  <c r="G44" i="2" s="1"/>
  <c r="I44" i="2" s="1"/>
  <c r="K44" i="2" s="1"/>
  <c r="E41" i="2"/>
  <c r="G41" i="2" s="1"/>
  <c r="E35" i="2"/>
  <c r="G35" i="2" s="1"/>
  <c r="I35" i="2" s="1"/>
  <c r="K35" i="2" s="1"/>
  <c r="M35" i="2" s="1"/>
  <c r="N35" i="2" s="1"/>
  <c r="E36" i="2"/>
  <c r="G36" i="2" s="1"/>
  <c r="I36" i="2" s="1"/>
  <c r="K36" i="2" s="1"/>
  <c r="E38" i="2"/>
  <c r="G38" i="2" s="1"/>
  <c r="I38" i="2" s="1"/>
  <c r="K38" i="2" s="1"/>
  <c r="E39" i="2"/>
  <c r="G39" i="2" s="1"/>
  <c r="I39" i="2" s="1"/>
  <c r="K39" i="2" s="1"/>
  <c r="E34" i="2"/>
  <c r="E32" i="2"/>
  <c r="E31" i="2" s="1"/>
  <c r="E28" i="2"/>
  <c r="G28" i="2" s="1"/>
  <c r="I28" i="2" s="1"/>
  <c r="K28" i="2" s="1"/>
  <c r="E29" i="2"/>
  <c r="G29" i="2" s="1"/>
  <c r="I29" i="2" s="1"/>
  <c r="K29" i="2" s="1"/>
  <c r="E30" i="2"/>
  <c r="G30" i="2" s="1"/>
  <c r="I30" i="2" s="1"/>
  <c r="K30" i="2" s="1"/>
  <c r="E27" i="2"/>
  <c r="E20" i="2"/>
  <c r="E22" i="2"/>
  <c r="E23" i="2"/>
  <c r="E25" i="2"/>
  <c r="E19" i="2"/>
  <c r="E16" i="2"/>
  <c r="G16" i="2" s="1"/>
  <c r="E17" i="2"/>
  <c r="G17" i="2" s="1"/>
  <c r="I17" i="2" s="1"/>
  <c r="K17" i="2" s="1"/>
  <c r="E15" i="2"/>
  <c r="G8" i="2"/>
  <c r="E9" i="2"/>
  <c r="G9" i="2" s="1"/>
  <c r="I9" i="2" s="1"/>
  <c r="K9" i="2" s="1"/>
  <c r="E10" i="2"/>
  <c r="G10" i="2" s="1"/>
  <c r="I10" i="2" s="1"/>
  <c r="K10" i="2" s="1"/>
  <c r="E11" i="2"/>
  <c r="G11" i="2" s="1"/>
  <c r="I11" i="2" s="1"/>
  <c r="E12" i="2"/>
  <c r="G12" i="2" s="1"/>
  <c r="I12" i="2" s="1"/>
  <c r="K12" i="2" s="1"/>
  <c r="E13" i="2"/>
  <c r="G13" i="2" s="1"/>
  <c r="I13" i="2" s="1"/>
  <c r="K13" i="2" s="1"/>
  <c r="I7" i="2"/>
  <c r="K7" i="2" s="1"/>
  <c r="M7" i="2" s="1"/>
  <c r="N7" i="2" s="1"/>
  <c r="J56" i="2"/>
  <c r="J54" i="2"/>
  <c r="J50" i="2"/>
  <c r="J45" i="2"/>
  <c r="J40" i="2"/>
  <c r="J33" i="2"/>
  <c r="J31" i="2"/>
  <c r="J26" i="2"/>
  <c r="J18" i="2"/>
  <c r="J14" i="2"/>
  <c r="J6" i="2"/>
  <c r="H56" i="2"/>
  <c r="H54" i="2"/>
  <c r="H50" i="2"/>
  <c r="H45" i="2"/>
  <c r="H40" i="2"/>
  <c r="H33" i="2"/>
  <c r="H31" i="2"/>
  <c r="H26" i="2"/>
  <c r="H18" i="2"/>
  <c r="H6" i="2"/>
  <c r="F56" i="2"/>
  <c r="F54" i="2"/>
  <c r="F50" i="2"/>
  <c r="F45" i="2"/>
  <c r="F40" i="2"/>
  <c r="F33" i="2"/>
  <c r="F31" i="2"/>
  <c r="F26" i="2"/>
  <c r="F18" i="2"/>
  <c r="F14" i="2"/>
  <c r="F6" i="2"/>
  <c r="D56" i="2"/>
  <c r="D54" i="2"/>
  <c r="D50" i="2"/>
  <c r="D45" i="2"/>
  <c r="D40" i="2"/>
  <c r="D33" i="2"/>
  <c r="D31" i="2"/>
  <c r="D26" i="2"/>
  <c r="D18" i="2"/>
  <c r="D14" i="2"/>
  <c r="D6" i="2"/>
  <c r="G22" i="2" l="1"/>
  <c r="I22" i="2" s="1"/>
  <c r="K22" i="2" s="1"/>
  <c r="M22" i="2" s="1"/>
  <c r="N22" i="2" s="1"/>
  <c r="G19" i="2"/>
  <c r="I19" i="2" s="1"/>
  <c r="K19" i="2" s="1"/>
  <c r="M19" i="2" s="1"/>
  <c r="N19" i="2" s="1"/>
  <c r="G25" i="2"/>
  <c r="I25" i="2" s="1"/>
  <c r="K25" i="2" s="1"/>
  <c r="M25" i="2" s="1"/>
  <c r="N25" i="2" s="1"/>
  <c r="G20" i="2"/>
  <c r="I20" i="2" s="1"/>
  <c r="K20" i="2" s="1"/>
  <c r="M20" i="2" s="1"/>
  <c r="N20" i="2" s="1"/>
  <c r="G23" i="2"/>
  <c r="I23" i="2" s="1"/>
  <c r="K23" i="2" s="1"/>
  <c r="M43" i="2"/>
  <c r="M17" i="2"/>
  <c r="N17" i="2" s="1"/>
  <c r="M30" i="2"/>
  <c r="N30" i="2" s="1"/>
  <c r="M47" i="2"/>
  <c r="N47" i="2" s="1"/>
  <c r="M13" i="2"/>
  <c r="N13" i="2" s="1"/>
  <c r="M29" i="2"/>
  <c r="N29" i="2" s="1"/>
  <c r="M12" i="2"/>
  <c r="N12" i="2" s="1"/>
  <c r="M44" i="2"/>
  <c r="E54" i="2"/>
  <c r="M9" i="2"/>
  <c r="N9" i="2" s="1"/>
  <c r="M39" i="2"/>
  <c r="N39" i="2" s="1"/>
  <c r="M38" i="2"/>
  <c r="N38" i="2" s="1"/>
  <c r="M49" i="2"/>
  <c r="N49" i="2" s="1"/>
  <c r="M28" i="2"/>
  <c r="N28" i="2" s="1"/>
  <c r="M10" i="2"/>
  <c r="N10" i="2" s="1"/>
  <c r="M36" i="2"/>
  <c r="N36" i="2" s="1"/>
  <c r="G57" i="2"/>
  <c r="J58" i="2"/>
  <c r="H58" i="2"/>
  <c r="F58" i="2"/>
  <c r="D58" i="2"/>
  <c r="E50" i="2"/>
  <c r="E45" i="2"/>
  <c r="I16" i="2"/>
  <c r="K16" i="2" s="1"/>
  <c r="K11" i="2"/>
  <c r="K51" i="2"/>
  <c r="M51" i="2" s="1"/>
  <c r="N51" i="2" s="1"/>
  <c r="N50" i="2" s="1"/>
  <c r="I50" i="2"/>
  <c r="I46" i="2"/>
  <c r="G45" i="2"/>
  <c r="G6" i="2"/>
  <c r="I8" i="2"/>
  <c r="K8" i="2" s="1"/>
  <c r="G15" i="2"/>
  <c r="I15" i="2" s="1"/>
  <c r="E14" i="2"/>
  <c r="E26" i="2"/>
  <c r="G27" i="2"/>
  <c r="G54" i="2"/>
  <c r="I55" i="2"/>
  <c r="G40" i="2"/>
  <c r="I41" i="2"/>
  <c r="E33" i="2"/>
  <c r="G34" i="2"/>
  <c r="G32" i="2"/>
  <c r="G50" i="2"/>
  <c r="E18" i="2"/>
  <c r="E40" i="2"/>
  <c r="E6" i="2"/>
  <c r="C56" i="2"/>
  <c r="O43" i="2" l="1"/>
  <c r="N44" i="2"/>
  <c r="N43" i="2" s="1"/>
  <c r="K18" i="2"/>
  <c r="G18" i="2"/>
  <c r="M23" i="2"/>
  <c r="N23" i="2" s="1"/>
  <c r="N18" i="2" s="1"/>
  <c r="I18" i="2"/>
  <c r="M50" i="2"/>
  <c r="M16" i="2"/>
  <c r="N16" i="2" s="1"/>
  <c r="M8" i="2"/>
  <c r="N8" i="2" s="1"/>
  <c r="M11" i="2"/>
  <c r="N11" i="2" s="1"/>
  <c r="I57" i="2"/>
  <c r="G56" i="2"/>
  <c r="K6" i="2"/>
  <c r="G14" i="2"/>
  <c r="I6" i="2"/>
  <c r="E58" i="2"/>
  <c r="I14" i="2"/>
  <c r="K15" i="2"/>
  <c r="M15" i="2" s="1"/>
  <c r="N15" i="2" s="1"/>
  <c r="I45" i="2"/>
  <c r="K46" i="2"/>
  <c r="M46" i="2" s="1"/>
  <c r="N46" i="2" s="1"/>
  <c r="N45" i="2" s="1"/>
  <c r="G31" i="2"/>
  <c r="I32" i="2"/>
  <c r="G33" i="2"/>
  <c r="I34" i="2"/>
  <c r="K50" i="2"/>
  <c r="I54" i="2"/>
  <c r="K55" i="2"/>
  <c r="M55" i="2" s="1"/>
  <c r="N55" i="2" s="1"/>
  <c r="N54" i="2" s="1"/>
  <c r="K41" i="2"/>
  <c r="M41" i="2" s="1"/>
  <c r="N41" i="2" s="1"/>
  <c r="N40" i="2" s="1"/>
  <c r="I40" i="2"/>
  <c r="G26" i="2"/>
  <c r="I27" i="2"/>
  <c r="C58" i="2"/>
  <c r="N6" i="2" l="1"/>
  <c r="M45" i="2"/>
  <c r="M40" i="2"/>
  <c r="M54" i="2"/>
  <c r="M18" i="2"/>
  <c r="M14" i="2"/>
  <c r="M6" i="2"/>
  <c r="K57" i="2"/>
  <c r="M57" i="2" s="1"/>
  <c r="N57" i="2" s="1"/>
  <c r="N56" i="2" s="1"/>
  <c r="I56" i="2"/>
  <c r="G58" i="2"/>
  <c r="K45" i="2"/>
  <c r="K40" i="2"/>
  <c r="K34" i="2"/>
  <c r="M34" i="2" s="1"/>
  <c r="N34" i="2" s="1"/>
  <c r="N33" i="2" s="1"/>
  <c r="I33" i="2"/>
  <c r="K54" i="2"/>
  <c r="K14" i="2"/>
  <c r="K27" i="2"/>
  <c r="M27" i="2" s="1"/>
  <c r="N27" i="2" s="1"/>
  <c r="N26" i="2" s="1"/>
  <c r="I26" i="2"/>
  <c r="I31" i="2"/>
  <c r="K32" i="2"/>
  <c r="M32" i="2" s="1"/>
  <c r="N32" i="2" s="1"/>
  <c r="N31" i="2" s="1"/>
  <c r="M33" i="2" l="1"/>
  <c r="M31" i="2"/>
  <c r="M26" i="2"/>
  <c r="M56" i="2"/>
  <c r="O18" i="2"/>
  <c r="K56" i="2"/>
  <c r="K31" i="2"/>
  <c r="I58" i="2"/>
  <c r="K33" i="2"/>
  <c r="K26" i="2"/>
  <c r="M58" i="2" l="1"/>
  <c r="O6" i="2"/>
  <c r="K58" i="2"/>
  <c r="O50" i="2"/>
  <c r="O40" i="2" l="1"/>
  <c r="O45" i="2"/>
  <c r="O54" i="2"/>
  <c r="O56" i="2" l="1"/>
  <c r="O33" i="2"/>
  <c r="O26" i="2"/>
  <c r="O31" i="2"/>
  <c r="O14" i="2" l="1"/>
  <c r="O58" i="2" s="1"/>
  <c r="N14" i="2"/>
  <c r="N58" i="2" s="1"/>
</calcChain>
</file>

<file path=xl/sharedStrings.xml><?xml version="1.0" encoding="utf-8"?>
<sst xmlns="http://schemas.openxmlformats.org/spreadsheetml/2006/main" count="122" uniqueCount="118">
  <si>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</si>
  <si>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</si>
  <si>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</si>
  <si>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</si>
  <si>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</si>
  <si>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</si>
  <si>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</si>
  <si>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</si>
  <si>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</si>
  <si>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</si>
  <si>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</si>
  <si>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</si>
  <si>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</si>
  <si>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</si>
  <si>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</si>
  <si>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</si>
  <si>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</si>
  <si>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</si>
  <si>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</si>
  <si>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</si>
  <si>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</si>
  <si>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</si>
  <si>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</si>
  <si>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</si>
  <si>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</si>
  <si>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</si>
  <si>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</si>
  <si>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</si>
  <si>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</si>
  <si>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</si>
  <si>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</si>
  <si>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</si>
  <si>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</si>
  <si>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</si>
  <si>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</si>
  <si>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</si>
  <si>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</si>
  <si>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</si>
  <si>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</si>
  <si>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</si>
  <si>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</si>
  <si>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</si>
  <si>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</si>
  <si>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</si>
  <si>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</si>
  <si>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</si>
  <si>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</si>
  <si>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</si>
  <si>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показателя</t>
  </si>
  <si>
    <t>Коды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</si>
  <si>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</si>
  <si>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</si>
  <si>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</si>
  <si>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</si>
  <si>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</si>
  <si>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</si>
  <si>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</si>
  <si>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</si>
  <si>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</si>
  <si>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</si>
  <si>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</si>
  <si>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</si>
  <si>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</si>
  <si>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</si>
  <si>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</si>
  <si>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</si>
  <si>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</si>
  <si>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</si>
  <si>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</si>
  <si>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</si>
  <si>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</si>
  <si>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</si>
  <si>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</si>
  <si>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</si>
  <si>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</si>
  <si>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</si>
  <si>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</si>
  <si>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</si>
  <si>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</si>
  <si>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</si>
  <si>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</si>
  <si>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</si>
  <si>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</si>
  <si>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</si>
  <si>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</si>
  <si>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</si>
  <si>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</si>
  <si>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</si>
  <si>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</si>
  <si>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</si>
  <si>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</si>
  <si>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1100</t>
  </si>
  <si>
    <t>1101</t>
  </si>
  <si>
    <t>1102</t>
  </si>
  <si>
    <t>1202</t>
  </si>
  <si>
    <t>1300</t>
  </si>
  <si>
    <t>1301</t>
  </si>
  <si>
    <t>1200</t>
  </si>
  <si>
    <t>Изменения в Решение Думы
 (+/-)</t>
  </si>
  <si>
    <t>0410</t>
  </si>
  <si>
    <t>Связь и информатика</t>
  </si>
  <si>
    <t>1103</t>
  </si>
  <si>
    <t>Спорт высших достижений</t>
  </si>
  <si>
    <t>Изменения 
(+/-)</t>
  </si>
  <si>
    <t>Информация о внесенных изменениях в Решение Думы города Нижневартовска "О бюджете города Нижневартовска на 2020 год и на плановый период 2021 и 2022 годов" по расходам</t>
  </si>
  <si>
    <t>Уточненный план на 2020 год</t>
  </si>
  <si>
    <t>Лесное хозяйство</t>
  </si>
  <si>
    <t>0407</t>
  </si>
  <si>
    <t>0706</t>
  </si>
  <si>
    <t>Высшее образование</t>
  </si>
  <si>
    <t>ИТОГО РАСХОДОВ:</t>
  </si>
  <si>
    <t>Утверждено Решением Думы
 от 24.04.2020 №625</t>
  </si>
  <si>
    <t>Первоначально утверждено Решение Думы 
от 29.11.2019 №546</t>
  </si>
  <si>
    <t>Утверждено Решением Думы 
от 02.03.2020
 №583</t>
  </si>
  <si>
    <t>Утверждено Решением Думы 
от 26.06.2020 №640</t>
  </si>
  <si>
    <t>Утверждено Решением Думы
 от 18.09.2020 №659</t>
  </si>
  <si>
    <t>Утверждено Решением Думы
 от 11.12.2020 №693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</si>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</sst>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/>
    <xf numFmtId="0" fontId="5" fillId="0" borderId="0" xfId="1" applyFont="1" applyFill="1" applyAlignment="1">
      <alignment horizontal="right"/>
    </xf>
    <xf numFmtId="165" fontId="4" fillId="0" borderId="0" xfId="1" applyNumberFormat="1" applyFont="1" applyFill="1"/>
    <xf numFmtId="164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164" fontId="6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>
      <alignment vertical="center"/>
    </xf>
    <xf numFmtId="0" fontId="5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tabSelected="1" zoomScale="80" zoomScaleNormal="80" workbookViewId="0">
      <pane xSplit="2" topLeftCell="C1" activePane="topRight" state="frozen"/>
      <selection pane="topRight" activeCell="A2" sqref="A2:O2"/>
    </sheetView>
  </sheetViews>
  <sheetFormatPr defaultColWidth="9.33203125" defaultRowHeight="13.8" x14ac:dyDescent="0.25"/>
  <cols>
    <col min="1" max="1" width="72.44140625" style="4" customWidth="1"/>
    <col min="2" max="2" width="12.5546875" style="4" customWidth="1"/>
    <col min="3" max="3" width="16.5546875" style="4" customWidth="1"/>
    <col min="4" max="4" width="17" style="4" customWidth="1"/>
    <col min="5" max="5" width="17.6640625" style="4" customWidth="1"/>
    <col min="6" max="6" width="17.44140625" style="4" customWidth="1"/>
    <col min="7" max="7" width="16.88671875" style="4" customWidth="1"/>
    <col min="8" max="8" width="15.44140625" style="4" customWidth="1"/>
    <col min="9" max="9" width="16.6640625" style="4" customWidth="1"/>
    <col min="10" max="10" width="15.88671875" style="4" customWidth="1"/>
    <col min="11" max="11" width="17.109375" style="4" customWidth="1"/>
    <col min="12" max="12" width="17.5546875" style="4" customWidth="1"/>
    <col min="13" max="13" width="16.6640625" style="4" customWidth="1"/>
    <col min="14" max="14" width="13.5546875" style="4" customWidth="1"/>
    <col min="15" max="15" width="16.5546875" style="4" customWidth="1"/>
    <col min="16" max="190" width="9.109375" style="4" customWidth="1"/>
    <col min="191" max="16384" width="9.33203125" style="4"/>
  </cols>
  <sheetData>
    <row r="1" spans="1:15" ht="18" x14ac:dyDescent="0.35">
      <c r="A1" s="1"/>
      <c r="B1" s="1"/>
      <c r="C1" s="1"/>
      <c r="O1" s="5" t="s">
        <v>117</v>
      </c>
    </row>
    <row r="2" spans="1:15" ht="18" x14ac:dyDescent="0.35">
      <c r="A2" s="17" t="s">
        <v>104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x14ac:dyDescent="0.25">
      <c r="A3" s="2"/>
      <c r="B3" s="2"/>
      <c r="C3" s="3"/>
    </row>
    <row r="4" spans="1:15" ht="133.5" customHeight="1" x14ac:dyDescent="0.25">
      <c r="A4" s="10" t="s">
        <v>48</v>
      </c>
      <c r="B4" s="10" t="s">
        <v>49</v>
      </c>
      <c r="C4" s="10" t="s">
        <v>112</v>
      </c>
      <c r="D4" s="10" t="s">
        <v>98</v>
      </c>
      <c r="E4" s="10" t="s">
        <v>113</v>
      </c>
      <c r="F4" s="10" t="s">
        <v>98</v>
      </c>
      <c r="G4" s="10" t="s">
        <v>111</v>
      </c>
      <c r="H4" s="10" t="s">
        <v>98</v>
      </c>
      <c r="I4" s="10" t="s">
        <v>114</v>
      </c>
      <c r="J4" s="10" t="s">
        <v>98</v>
      </c>
      <c r="K4" s="10" t="s">
        <v>115</v>
      </c>
      <c r="L4" s="10" t="s">
        <v>98</v>
      </c>
      <c r="M4" s="10" t="s">
        <v>116</v>
      </c>
      <c r="N4" s="10" t="s">
        <v>103</v>
      </c>
      <c r="O4" s="10" t="s">
        <v>105</v>
      </c>
    </row>
    <row r="5" spans="1:15" ht="15.6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</row>
    <row r="6" spans="1:15" ht="26.25" customHeight="1" x14ac:dyDescent="0.25">
      <c r="A6" s="7" t="s">
        <v>47</v>
      </c>
      <c r="B6" s="12" t="s">
        <v>50</v>
      </c>
      <c r="C6" s="13">
        <f t="shared" ref="C6:O6" si="0">SUM(C7:C13)</f>
        <v>1629055.23</v>
      </c>
      <c r="D6" s="13">
        <f t="shared" si="0"/>
        <v>175872.43</v>
      </c>
      <c r="E6" s="13">
        <f t="shared" si="0"/>
        <v>1804927.66</v>
      </c>
      <c r="F6" s="13">
        <f t="shared" si="0"/>
        <v>60042.3</v>
      </c>
      <c r="G6" s="13">
        <f t="shared" si="0"/>
        <v>1864969.96</v>
      </c>
      <c r="H6" s="13">
        <f t="shared" si="0"/>
        <v>48607.399999999994</v>
      </c>
      <c r="I6" s="13">
        <f t="shared" si="0"/>
        <v>1913577.3599999999</v>
      </c>
      <c r="J6" s="13">
        <f t="shared" si="0"/>
        <v>16090</v>
      </c>
      <c r="K6" s="13">
        <f t="shared" si="0"/>
        <v>1929667.3599999999</v>
      </c>
      <c r="L6" s="13">
        <f t="shared" si="0"/>
        <v>37198.5</v>
      </c>
      <c r="M6" s="13">
        <f t="shared" si="0"/>
        <v>1966865.8599999999</v>
      </c>
      <c r="N6" s="13">
        <f t="shared" si="0"/>
        <v>21576.710000000152</v>
      </c>
      <c r="O6" s="13">
        <f t="shared" si="0"/>
        <v>1988442.5700000003</v>
      </c>
    </row>
    <row r="7" spans="1:15" ht="40.5" customHeight="1" x14ac:dyDescent="0.25">
      <c r="A7" s="8" t="s">
        <v>46</v>
      </c>
      <c r="B7" s="14" t="s">
        <v>51</v>
      </c>
      <c r="C7" s="15">
        <v>6902.3</v>
      </c>
      <c r="D7" s="15"/>
      <c r="E7" s="15">
        <f t="shared" ref="E7:M57" si="1">C7+D7</f>
        <v>6902.3</v>
      </c>
      <c r="F7" s="15"/>
      <c r="G7" s="15">
        <f>E7+F7</f>
        <v>6902.3</v>
      </c>
      <c r="H7" s="15"/>
      <c r="I7" s="15">
        <f>G7+H7</f>
        <v>6902.3</v>
      </c>
      <c r="J7" s="15"/>
      <c r="K7" s="15">
        <f>I7+J7</f>
        <v>6902.3</v>
      </c>
      <c r="L7" s="15"/>
      <c r="M7" s="15">
        <f>K7+L7</f>
        <v>6902.3</v>
      </c>
      <c r="N7" s="15">
        <f>O7-M7</f>
        <v>1800.46</v>
      </c>
      <c r="O7" s="15">
        <v>8702.76</v>
      </c>
    </row>
    <row r="8" spans="1:15" ht="46.8" x14ac:dyDescent="0.25">
      <c r="A8" s="8" t="s">
        <v>45</v>
      </c>
      <c r="B8" s="14" t="s">
        <v>52</v>
      </c>
      <c r="C8" s="15">
        <v>52042.09</v>
      </c>
      <c r="D8" s="15"/>
      <c r="E8" s="15">
        <f t="shared" ref="E8" si="2">C8+D8</f>
        <v>52042.09</v>
      </c>
      <c r="F8" s="15"/>
      <c r="G8" s="15">
        <f t="shared" si="1"/>
        <v>52042.09</v>
      </c>
      <c r="H8" s="15"/>
      <c r="I8" s="15">
        <f t="shared" si="1"/>
        <v>52042.09</v>
      </c>
      <c r="J8" s="15"/>
      <c r="K8" s="15">
        <f t="shared" si="1"/>
        <v>52042.09</v>
      </c>
      <c r="L8" s="15"/>
      <c r="M8" s="15">
        <f t="shared" si="1"/>
        <v>52042.09</v>
      </c>
      <c r="N8" s="15">
        <f t="shared" ref="N8:N57" si="3">O8-M8</f>
        <v>754.20000000000437</v>
      </c>
      <c r="O8" s="15">
        <v>52796.29</v>
      </c>
    </row>
    <row r="9" spans="1:15" ht="63.75" customHeight="1" x14ac:dyDescent="0.25">
      <c r="A9" s="8" t="s">
        <v>44</v>
      </c>
      <c r="B9" s="14" t="s">
        <v>53</v>
      </c>
      <c r="C9" s="15">
        <v>690717</v>
      </c>
      <c r="D9" s="15"/>
      <c r="E9" s="15">
        <f t="shared" si="1"/>
        <v>690717</v>
      </c>
      <c r="F9" s="15"/>
      <c r="G9" s="15">
        <f t="shared" si="1"/>
        <v>690717</v>
      </c>
      <c r="H9" s="15"/>
      <c r="I9" s="15">
        <f t="shared" si="1"/>
        <v>690717</v>
      </c>
      <c r="J9" s="15"/>
      <c r="K9" s="15">
        <f t="shared" si="1"/>
        <v>690717</v>
      </c>
      <c r="L9" s="15"/>
      <c r="M9" s="15">
        <f t="shared" si="1"/>
        <v>690717</v>
      </c>
      <c r="N9" s="15">
        <f t="shared" si="3"/>
        <v>-8984.6300000000047</v>
      </c>
      <c r="O9" s="15">
        <v>681732.37</v>
      </c>
    </row>
    <row r="10" spans="1:15" ht="21" customHeight="1" x14ac:dyDescent="0.25">
      <c r="A10" s="8" t="s">
        <v>43</v>
      </c>
      <c r="B10" s="14" t="s">
        <v>54</v>
      </c>
      <c r="C10" s="15">
        <v>57.1</v>
      </c>
      <c r="D10" s="15"/>
      <c r="E10" s="15">
        <f t="shared" si="1"/>
        <v>57.1</v>
      </c>
      <c r="F10" s="15"/>
      <c r="G10" s="15">
        <f t="shared" si="1"/>
        <v>57.1</v>
      </c>
      <c r="H10" s="15"/>
      <c r="I10" s="15">
        <f t="shared" si="1"/>
        <v>57.1</v>
      </c>
      <c r="J10" s="15"/>
      <c r="K10" s="15">
        <f t="shared" si="1"/>
        <v>57.1</v>
      </c>
      <c r="L10" s="15"/>
      <c r="M10" s="15">
        <f t="shared" si="1"/>
        <v>57.1</v>
      </c>
      <c r="N10" s="15">
        <f t="shared" si="3"/>
        <v>390.7</v>
      </c>
      <c r="O10" s="15">
        <v>447.8</v>
      </c>
    </row>
    <row r="11" spans="1:15" ht="40.5" customHeight="1" x14ac:dyDescent="0.25">
      <c r="A11" s="8" t="s">
        <v>42</v>
      </c>
      <c r="B11" s="14" t="s">
        <v>55</v>
      </c>
      <c r="C11" s="15">
        <v>132827.76999999999</v>
      </c>
      <c r="D11" s="15"/>
      <c r="E11" s="15">
        <f t="shared" si="1"/>
        <v>132827.76999999999</v>
      </c>
      <c r="F11" s="15"/>
      <c r="G11" s="15">
        <f t="shared" si="1"/>
        <v>132827.76999999999</v>
      </c>
      <c r="H11" s="15"/>
      <c r="I11" s="15">
        <f t="shared" si="1"/>
        <v>132827.76999999999</v>
      </c>
      <c r="J11" s="15"/>
      <c r="K11" s="15">
        <f t="shared" si="1"/>
        <v>132827.76999999999</v>
      </c>
      <c r="L11" s="15"/>
      <c r="M11" s="15">
        <f t="shared" si="1"/>
        <v>132827.76999999999</v>
      </c>
      <c r="N11" s="15">
        <f t="shared" si="3"/>
        <v>-3122.2399999999907</v>
      </c>
      <c r="O11" s="15">
        <v>129705.53</v>
      </c>
    </row>
    <row r="12" spans="1:15" ht="21.75" customHeight="1" x14ac:dyDescent="0.25">
      <c r="A12" s="8" t="s">
        <v>41</v>
      </c>
      <c r="B12" s="14" t="s">
        <v>56</v>
      </c>
      <c r="C12" s="15">
        <v>28000</v>
      </c>
      <c r="D12" s="15"/>
      <c r="E12" s="15">
        <f t="shared" si="1"/>
        <v>28000</v>
      </c>
      <c r="F12" s="15">
        <v>56021</v>
      </c>
      <c r="G12" s="15">
        <f t="shared" si="1"/>
        <v>84021</v>
      </c>
      <c r="H12" s="15">
        <v>-7433.34</v>
      </c>
      <c r="I12" s="15">
        <f t="shared" si="1"/>
        <v>76587.66</v>
      </c>
      <c r="J12" s="15">
        <v>-10000</v>
      </c>
      <c r="K12" s="15">
        <f t="shared" si="1"/>
        <v>66587.66</v>
      </c>
      <c r="L12" s="15">
        <v>40000</v>
      </c>
      <c r="M12" s="15">
        <f t="shared" si="1"/>
        <v>106587.66</v>
      </c>
      <c r="N12" s="15">
        <f t="shared" si="3"/>
        <v>-44826.44</v>
      </c>
      <c r="O12" s="15">
        <v>61761.22</v>
      </c>
    </row>
    <row r="13" spans="1:15" ht="24.75" customHeight="1" x14ac:dyDescent="0.25">
      <c r="A13" s="8" t="s">
        <v>40</v>
      </c>
      <c r="B13" s="14" t="s">
        <v>57</v>
      </c>
      <c r="C13" s="15">
        <v>718508.97</v>
      </c>
      <c r="D13" s="15">
        <v>175872.43</v>
      </c>
      <c r="E13" s="15">
        <f t="shared" si="1"/>
        <v>894381.39999999991</v>
      </c>
      <c r="F13" s="15">
        <v>4021.3</v>
      </c>
      <c r="G13" s="15">
        <f t="shared" si="1"/>
        <v>898402.7</v>
      </c>
      <c r="H13" s="15">
        <v>56040.74</v>
      </c>
      <c r="I13" s="15">
        <f t="shared" si="1"/>
        <v>954443.44</v>
      </c>
      <c r="J13" s="15">
        <v>26090</v>
      </c>
      <c r="K13" s="15">
        <f t="shared" si="1"/>
        <v>980533.44</v>
      </c>
      <c r="L13" s="15">
        <v>-2801.5</v>
      </c>
      <c r="M13" s="15">
        <f t="shared" si="1"/>
        <v>977731.94</v>
      </c>
      <c r="N13" s="15">
        <f t="shared" si="3"/>
        <v>75564.660000000149</v>
      </c>
      <c r="O13" s="15">
        <v>1053296.6000000001</v>
      </c>
    </row>
    <row r="14" spans="1:15" ht="31.2" x14ac:dyDescent="0.25">
      <c r="A14" s="7" t="s">
        <v>39</v>
      </c>
      <c r="B14" s="12" t="s">
        <v>58</v>
      </c>
      <c r="C14" s="13">
        <f t="shared" ref="C14:M14" si="4">SUM(C15:C17)</f>
        <v>202121.53</v>
      </c>
      <c r="D14" s="13">
        <f t="shared" si="4"/>
        <v>0</v>
      </c>
      <c r="E14" s="13">
        <f t="shared" si="4"/>
        <v>202121.53</v>
      </c>
      <c r="F14" s="13">
        <f t="shared" si="4"/>
        <v>0</v>
      </c>
      <c r="G14" s="13">
        <f t="shared" si="4"/>
        <v>202121.53</v>
      </c>
      <c r="H14" s="13"/>
      <c r="I14" s="13">
        <f t="shared" si="4"/>
        <v>202121.53</v>
      </c>
      <c r="J14" s="13">
        <f t="shared" si="4"/>
        <v>1997.9</v>
      </c>
      <c r="K14" s="13">
        <f t="shared" si="4"/>
        <v>204119.43</v>
      </c>
      <c r="L14" s="13">
        <f t="shared" si="4"/>
        <v>0</v>
      </c>
      <c r="M14" s="13">
        <f t="shared" si="4"/>
        <v>204119.43</v>
      </c>
      <c r="N14" s="13">
        <f t="shared" ref="N14:O14" si="5">SUM(N15:N17)</f>
        <v>11981.460000000015</v>
      </c>
      <c r="O14" s="13">
        <f t="shared" si="5"/>
        <v>216100.88999999998</v>
      </c>
    </row>
    <row r="15" spans="1:15" ht="15.6" x14ac:dyDescent="0.25">
      <c r="A15" s="8" t="s">
        <v>38</v>
      </c>
      <c r="B15" s="14" t="s">
        <v>59</v>
      </c>
      <c r="C15" s="15">
        <v>27586.7</v>
      </c>
      <c r="D15" s="15"/>
      <c r="E15" s="15">
        <f t="shared" si="1"/>
        <v>27586.7</v>
      </c>
      <c r="F15" s="15"/>
      <c r="G15" s="15">
        <f t="shared" si="1"/>
        <v>27586.7</v>
      </c>
      <c r="H15" s="15"/>
      <c r="I15" s="15">
        <f t="shared" si="1"/>
        <v>27586.7</v>
      </c>
      <c r="J15" s="15"/>
      <c r="K15" s="15">
        <f t="shared" si="1"/>
        <v>27586.7</v>
      </c>
      <c r="L15" s="15"/>
      <c r="M15" s="15">
        <f t="shared" si="1"/>
        <v>27586.7</v>
      </c>
      <c r="N15" s="15">
        <f t="shared" si="3"/>
        <v>-445.18000000000029</v>
      </c>
      <c r="O15" s="15">
        <v>27141.52</v>
      </c>
    </row>
    <row r="16" spans="1:15" ht="41.25" customHeight="1" x14ac:dyDescent="0.25">
      <c r="A16" s="8" t="s">
        <v>37</v>
      </c>
      <c r="B16" s="14" t="s">
        <v>60</v>
      </c>
      <c r="C16" s="15">
        <v>172848.46</v>
      </c>
      <c r="D16" s="15"/>
      <c r="E16" s="15">
        <f t="shared" si="1"/>
        <v>172848.46</v>
      </c>
      <c r="F16" s="15"/>
      <c r="G16" s="15">
        <f t="shared" si="1"/>
        <v>172848.46</v>
      </c>
      <c r="H16" s="15"/>
      <c r="I16" s="15">
        <f t="shared" si="1"/>
        <v>172848.46</v>
      </c>
      <c r="J16" s="15">
        <v>1997.9</v>
      </c>
      <c r="K16" s="15">
        <f t="shared" si="1"/>
        <v>174846.36</v>
      </c>
      <c r="L16" s="15"/>
      <c r="M16" s="15">
        <f t="shared" si="1"/>
        <v>174846.36</v>
      </c>
      <c r="N16" s="15">
        <f t="shared" si="3"/>
        <v>10610.830000000016</v>
      </c>
      <c r="O16" s="15">
        <v>185457.19</v>
      </c>
    </row>
    <row r="17" spans="1:15" ht="31.2" x14ac:dyDescent="0.25">
      <c r="A17" s="8" t="s">
        <v>36</v>
      </c>
      <c r="B17" s="14" t="s">
        <v>61</v>
      </c>
      <c r="C17" s="15">
        <v>1686.37</v>
      </c>
      <c r="D17" s="15"/>
      <c r="E17" s="15">
        <f t="shared" si="1"/>
        <v>1686.37</v>
      </c>
      <c r="F17" s="15"/>
      <c r="G17" s="15">
        <f t="shared" si="1"/>
        <v>1686.37</v>
      </c>
      <c r="H17" s="15"/>
      <c r="I17" s="15">
        <f t="shared" si="1"/>
        <v>1686.37</v>
      </c>
      <c r="J17" s="15"/>
      <c r="K17" s="15">
        <f t="shared" si="1"/>
        <v>1686.37</v>
      </c>
      <c r="L17" s="15"/>
      <c r="M17" s="15">
        <f t="shared" si="1"/>
        <v>1686.37</v>
      </c>
      <c r="N17" s="15">
        <f t="shared" si="3"/>
        <v>1815.81</v>
      </c>
      <c r="O17" s="15">
        <v>3502.18</v>
      </c>
    </row>
    <row r="18" spans="1:15" ht="18.75" customHeight="1" x14ac:dyDescent="0.25">
      <c r="A18" s="7" t="s">
        <v>35</v>
      </c>
      <c r="B18" s="12" t="s">
        <v>62</v>
      </c>
      <c r="C18" s="13">
        <f t="shared" ref="C18:O18" si="6">SUM(C19:C25)</f>
        <v>2750205.96</v>
      </c>
      <c r="D18" s="13">
        <f t="shared" si="6"/>
        <v>61162.67</v>
      </c>
      <c r="E18" s="13">
        <f t="shared" si="6"/>
        <v>2811368.6300000004</v>
      </c>
      <c r="F18" s="13">
        <f t="shared" si="6"/>
        <v>-30300.59</v>
      </c>
      <c r="G18" s="13">
        <f t="shared" si="6"/>
        <v>2781068.04</v>
      </c>
      <c r="H18" s="13">
        <f t="shared" si="6"/>
        <v>9618.7800000000007</v>
      </c>
      <c r="I18" s="13">
        <f t="shared" si="6"/>
        <v>2790686.8200000003</v>
      </c>
      <c r="J18" s="13">
        <f t="shared" si="6"/>
        <v>9972.8000000000011</v>
      </c>
      <c r="K18" s="13">
        <f t="shared" si="6"/>
        <v>2800659.62</v>
      </c>
      <c r="L18" s="13">
        <f t="shared" si="6"/>
        <v>-4803.5</v>
      </c>
      <c r="M18" s="13">
        <f t="shared" si="6"/>
        <v>2795856.12</v>
      </c>
      <c r="N18" s="13">
        <f t="shared" si="6"/>
        <v>212199.5399999998</v>
      </c>
      <c r="O18" s="13">
        <f t="shared" si="6"/>
        <v>3008055.6599999997</v>
      </c>
    </row>
    <row r="19" spans="1:15" ht="19.5" customHeight="1" x14ac:dyDescent="0.25">
      <c r="A19" s="8" t="s">
        <v>34</v>
      </c>
      <c r="B19" s="14" t="s">
        <v>63</v>
      </c>
      <c r="C19" s="15">
        <v>4993.8</v>
      </c>
      <c r="D19" s="15"/>
      <c r="E19" s="15">
        <f t="shared" si="1"/>
        <v>4993.8</v>
      </c>
      <c r="F19" s="15">
        <v>-72.69</v>
      </c>
      <c r="G19" s="15">
        <f t="shared" si="1"/>
        <v>4921.1100000000006</v>
      </c>
      <c r="H19" s="15"/>
      <c r="I19" s="15">
        <f t="shared" si="1"/>
        <v>4921.1100000000006</v>
      </c>
      <c r="J19" s="15"/>
      <c r="K19" s="15">
        <f t="shared" si="1"/>
        <v>4921.1100000000006</v>
      </c>
      <c r="L19" s="15"/>
      <c r="M19" s="15">
        <f t="shared" si="1"/>
        <v>4921.1100000000006</v>
      </c>
      <c r="N19" s="15">
        <f t="shared" si="3"/>
        <v>4644.4799999999996</v>
      </c>
      <c r="O19" s="15">
        <v>9565.59</v>
      </c>
    </row>
    <row r="20" spans="1:15" ht="19.5" customHeight="1" x14ac:dyDescent="0.25">
      <c r="A20" s="8" t="s">
        <v>33</v>
      </c>
      <c r="B20" s="14" t="s">
        <v>64</v>
      </c>
      <c r="C20" s="15">
        <v>150162.70000000001</v>
      </c>
      <c r="D20" s="15"/>
      <c r="E20" s="15">
        <f t="shared" si="1"/>
        <v>150162.70000000001</v>
      </c>
      <c r="F20" s="15"/>
      <c r="G20" s="15">
        <f t="shared" si="1"/>
        <v>150162.70000000001</v>
      </c>
      <c r="H20" s="15"/>
      <c r="I20" s="15">
        <f t="shared" si="1"/>
        <v>150162.70000000001</v>
      </c>
      <c r="J20" s="15"/>
      <c r="K20" s="15">
        <f t="shared" si="1"/>
        <v>150162.70000000001</v>
      </c>
      <c r="L20" s="15"/>
      <c r="M20" s="15">
        <f t="shared" si="1"/>
        <v>150162.70000000001</v>
      </c>
      <c r="N20" s="15">
        <f t="shared" si="3"/>
        <v>13976.319999999978</v>
      </c>
      <c r="O20" s="15">
        <v>164139.01999999999</v>
      </c>
    </row>
    <row r="21" spans="1:15" ht="19.5" customHeight="1" x14ac:dyDescent="0.25">
      <c r="A21" s="8" t="s">
        <v>106</v>
      </c>
      <c r="B21" s="14" t="s">
        <v>107</v>
      </c>
      <c r="C21" s="15">
        <v>0</v>
      </c>
      <c r="D21" s="15"/>
      <c r="E21" s="15">
        <f t="shared" si="1"/>
        <v>0</v>
      </c>
      <c r="F21" s="15"/>
      <c r="G21" s="15">
        <f t="shared" si="1"/>
        <v>0</v>
      </c>
      <c r="H21" s="15"/>
      <c r="I21" s="15">
        <f t="shared" si="1"/>
        <v>0</v>
      </c>
      <c r="J21" s="15">
        <v>2873.3</v>
      </c>
      <c r="K21" s="15">
        <f t="shared" si="1"/>
        <v>2873.3</v>
      </c>
      <c r="L21" s="15"/>
      <c r="M21" s="15">
        <f t="shared" si="1"/>
        <v>2873.3</v>
      </c>
      <c r="N21" s="15">
        <f t="shared" si="3"/>
        <v>15413.82</v>
      </c>
      <c r="O21" s="15">
        <v>18287.12</v>
      </c>
    </row>
    <row r="22" spans="1:15" ht="19.5" customHeight="1" x14ac:dyDescent="0.25">
      <c r="A22" s="8" t="s">
        <v>32</v>
      </c>
      <c r="B22" s="14" t="s">
        <v>65</v>
      </c>
      <c r="C22" s="15">
        <v>650766.32999999996</v>
      </c>
      <c r="D22" s="15"/>
      <c r="E22" s="15">
        <f t="shared" si="1"/>
        <v>650766.32999999996</v>
      </c>
      <c r="F22" s="15"/>
      <c r="G22" s="15">
        <f t="shared" si="1"/>
        <v>650766.32999999996</v>
      </c>
      <c r="H22" s="15"/>
      <c r="I22" s="15">
        <f t="shared" si="1"/>
        <v>650766.32999999996</v>
      </c>
      <c r="J22" s="15"/>
      <c r="K22" s="15">
        <f t="shared" si="1"/>
        <v>650766.32999999996</v>
      </c>
      <c r="L22" s="15"/>
      <c r="M22" s="15">
        <f t="shared" si="1"/>
        <v>650766.32999999996</v>
      </c>
      <c r="N22" s="15">
        <f t="shared" si="3"/>
        <v>3887.9500000000698</v>
      </c>
      <c r="O22" s="15">
        <v>654654.28</v>
      </c>
    </row>
    <row r="23" spans="1:15" ht="19.5" customHeight="1" x14ac:dyDescent="0.25">
      <c r="A23" s="8" t="s">
        <v>31</v>
      </c>
      <c r="B23" s="14" t="s">
        <v>66</v>
      </c>
      <c r="C23" s="15">
        <v>1739252.82</v>
      </c>
      <c r="D23" s="15">
        <v>37717.32</v>
      </c>
      <c r="E23" s="15">
        <f t="shared" si="1"/>
        <v>1776970.1400000001</v>
      </c>
      <c r="F23" s="15">
        <v>-30648.7</v>
      </c>
      <c r="G23" s="15">
        <f t="shared" si="1"/>
        <v>1746321.4400000002</v>
      </c>
      <c r="H23" s="15">
        <v>9618.7800000000007</v>
      </c>
      <c r="I23" s="15">
        <f t="shared" si="1"/>
        <v>1755940.2200000002</v>
      </c>
      <c r="J23" s="15">
        <v>6983.9</v>
      </c>
      <c r="K23" s="15">
        <f t="shared" si="1"/>
        <v>1762924.12</v>
      </c>
      <c r="L23" s="15">
        <v>-4378.68</v>
      </c>
      <c r="M23" s="15">
        <f t="shared" si="1"/>
        <v>1758545.4400000002</v>
      </c>
      <c r="N23" s="15">
        <f t="shared" si="3"/>
        <v>132653.43999999971</v>
      </c>
      <c r="O23" s="15">
        <v>1891198.88</v>
      </c>
    </row>
    <row r="24" spans="1:15" ht="19.5" customHeight="1" x14ac:dyDescent="0.25">
      <c r="A24" s="8" t="s">
        <v>100</v>
      </c>
      <c r="B24" s="14" t="s">
        <v>99</v>
      </c>
      <c r="C24" s="15">
        <v>0</v>
      </c>
      <c r="D24" s="15"/>
      <c r="E24" s="15">
        <f t="shared" si="1"/>
        <v>0</v>
      </c>
      <c r="F24" s="15"/>
      <c r="G24" s="15">
        <f t="shared" si="1"/>
        <v>0</v>
      </c>
      <c r="H24" s="15"/>
      <c r="I24" s="15">
        <f t="shared" si="1"/>
        <v>0</v>
      </c>
      <c r="J24" s="15"/>
      <c r="K24" s="15">
        <f t="shared" si="1"/>
        <v>0</v>
      </c>
      <c r="L24" s="15"/>
      <c r="M24" s="15">
        <f t="shared" si="1"/>
        <v>0</v>
      </c>
      <c r="N24" s="15">
        <f t="shared" si="3"/>
        <v>1000</v>
      </c>
      <c r="O24" s="15">
        <v>1000</v>
      </c>
    </row>
    <row r="25" spans="1:15" ht="30" customHeight="1" x14ac:dyDescent="0.25">
      <c r="A25" s="8" t="s">
        <v>30</v>
      </c>
      <c r="B25" s="14" t="s">
        <v>67</v>
      </c>
      <c r="C25" s="15">
        <v>205030.31</v>
      </c>
      <c r="D25" s="15">
        <v>23445.35</v>
      </c>
      <c r="E25" s="15">
        <f t="shared" si="1"/>
        <v>228475.66</v>
      </c>
      <c r="F25" s="15">
        <v>420.8</v>
      </c>
      <c r="G25" s="15">
        <f t="shared" si="1"/>
        <v>228896.46</v>
      </c>
      <c r="H25" s="15"/>
      <c r="I25" s="15">
        <f t="shared" si="1"/>
        <v>228896.46</v>
      </c>
      <c r="J25" s="15">
        <v>115.6</v>
      </c>
      <c r="K25" s="15">
        <f t="shared" si="1"/>
        <v>229012.06</v>
      </c>
      <c r="L25" s="15">
        <v>-424.82</v>
      </c>
      <c r="M25" s="15">
        <f t="shared" si="1"/>
        <v>228587.24</v>
      </c>
      <c r="N25" s="15">
        <f t="shared" si="3"/>
        <v>40623.530000000028</v>
      </c>
      <c r="O25" s="15">
        <v>269210.77</v>
      </c>
    </row>
    <row r="26" spans="1:15" ht="15.6" x14ac:dyDescent="0.25">
      <c r="A26" s="7" t="s">
        <v>29</v>
      </c>
      <c r="B26" s="12" t="s">
        <v>68</v>
      </c>
      <c r="C26" s="13">
        <f t="shared" ref="C26:M26" si="7">SUM(C27:C30)</f>
        <v>984387.14999999991</v>
      </c>
      <c r="D26" s="13">
        <f t="shared" si="7"/>
        <v>66703.069999999992</v>
      </c>
      <c r="E26" s="13">
        <f t="shared" si="7"/>
        <v>1051090.22</v>
      </c>
      <c r="F26" s="13">
        <f t="shared" si="7"/>
        <v>763412.8600000001</v>
      </c>
      <c r="G26" s="13">
        <f t="shared" si="7"/>
        <v>1814503.08</v>
      </c>
      <c r="H26" s="13">
        <f t="shared" si="7"/>
        <v>-6128.380000000001</v>
      </c>
      <c r="I26" s="13">
        <f t="shared" si="7"/>
        <v>1808374.7000000002</v>
      </c>
      <c r="J26" s="13">
        <f t="shared" si="7"/>
        <v>11434.63</v>
      </c>
      <c r="K26" s="13">
        <f t="shared" si="7"/>
        <v>1819809.33</v>
      </c>
      <c r="L26" s="13">
        <f t="shared" si="7"/>
        <v>-11523.220000000001</v>
      </c>
      <c r="M26" s="13">
        <f t="shared" si="7"/>
        <v>1808286.1099999999</v>
      </c>
      <c r="N26" s="13">
        <f t="shared" ref="N26:O26" si="8">SUM(N27:N30)</f>
        <v>189691.12999999995</v>
      </c>
      <c r="O26" s="13">
        <f t="shared" si="8"/>
        <v>1997977.24</v>
      </c>
    </row>
    <row r="27" spans="1:15" ht="18" customHeight="1" x14ac:dyDescent="0.25">
      <c r="A27" s="8" t="s">
        <v>28</v>
      </c>
      <c r="B27" s="14" t="s">
        <v>69</v>
      </c>
      <c r="C27" s="15">
        <v>245395.71</v>
      </c>
      <c r="D27" s="15">
        <v>-7419.54</v>
      </c>
      <c r="E27" s="15">
        <f t="shared" si="1"/>
        <v>237976.16999999998</v>
      </c>
      <c r="F27" s="15">
        <v>725274.8</v>
      </c>
      <c r="G27" s="15">
        <f t="shared" si="1"/>
        <v>963250.97</v>
      </c>
      <c r="H27" s="15">
        <v>-3839.44</v>
      </c>
      <c r="I27" s="15">
        <f t="shared" si="1"/>
        <v>959411.53</v>
      </c>
      <c r="J27" s="15"/>
      <c r="K27" s="15">
        <f t="shared" si="1"/>
        <v>959411.53</v>
      </c>
      <c r="L27" s="15">
        <v>-11519.85</v>
      </c>
      <c r="M27" s="15">
        <f t="shared" si="1"/>
        <v>947891.68</v>
      </c>
      <c r="N27" s="15">
        <f t="shared" si="3"/>
        <v>-15954.310000000056</v>
      </c>
      <c r="O27" s="15">
        <v>931937.37</v>
      </c>
    </row>
    <row r="28" spans="1:15" ht="21" customHeight="1" x14ac:dyDescent="0.25">
      <c r="A28" s="8" t="s">
        <v>27</v>
      </c>
      <c r="B28" s="14" t="s">
        <v>70</v>
      </c>
      <c r="C28" s="15">
        <v>280389.75</v>
      </c>
      <c r="D28" s="15">
        <v>-27088.65</v>
      </c>
      <c r="E28" s="15">
        <f t="shared" si="1"/>
        <v>253301.1</v>
      </c>
      <c r="F28" s="15">
        <v>-7910.5</v>
      </c>
      <c r="G28" s="15">
        <f t="shared" si="1"/>
        <v>245390.6</v>
      </c>
      <c r="H28" s="15">
        <v>2451.1999999999998</v>
      </c>
      <c r="I28" s="15">
        <f t="shared" si="1"/>
        <v>247841.80000000002</v>
      </c>
      <c r="J28" s="15">
        <v>-5445.17</v>
      </c>
      <c r="K28" s="15">
        <f t="shared" si="1"/>
        <v>242396.63</v>
      </c>
      <c r="L28" s="15">
        <v>-3.37</v>
      </c>
      <c r="M28" s="15">
        <f t="shared" si="1"/>
        <v>242393.26</v>
      </c>
      <c r="N28" s="15">
        <f t="shared" si="3"/>
        <v>-53762.300000000017</v>
      </c>
      <c r="O28" s="15">
        <v>188630.96</v>
      </c>
    </row>
    <row r="29" spans="1:15" ht="21" customHeight="1" x14ac:dyDescent="0.25">
      <c r="A29" s="8" t="s">
        <v>26</v>
      </c>
      <c r="B29" s="14" t="s">
        <v>71</v>
      </c>
      <c r="C29" s="15">
        <v>350061.69</v>
      </c>
      <c r="D29" s="15">
        <v>101211.26</v>
      </c>
      <c r="E29" s="15">
        <f t="shared" si="1"/>
        <v>451272.95</v>
      </c>
      <c r="F29" s="15">
        <v>46048.56</v>
      </c>
      <c r="G29" s="15">
        <f t="shared" si="1"/>
        <v>497321.51</v>
      </c>
      <c r="H29" s="15">
        <v>-4740.1400000000003</v>
      </c>
      <c r="I29" s="15">
        <f t="shared" si="1"/>
        <v>492581.37</v>
      </c>
      <c r="J29" s="15">
        <v>16879.8</v>
      </c>
      <c r="K29" s="15">
        <f t="shared" si="1"/>
        <v>509461.17</v>
      </c>
      <c r="L29" s="15"/>
      <c r="M29" s="15">
        <f t="shared" si="1"/>
        <v>509461.17</v>
      </c>
      <c r="N29" s="15">
        <f t="shared" si="3"/>
        <v>259348.10000000003</v>
      </c>
      <c r="O29" s="15">
        <v>768809.27</v>
      </c>
    </row>
    <row r="30" spans="1:15" ht="33.75" customHeight="1" x14ac:dyDescent="0.25">
      <c r="A30" s="8" t="s">
        <v>25</v>
      </c>
      <c r="B30" s="14" t="s">
        <v>72</v>
      </c>
      <c r="C30" s="15">
        <v>108540</v>
      </c>
      <c r="D30" s="15"/>
      <c r="E30" s="15">
        <f t="shared" si="1"/>
        <v>108540</v>
      </c>
      <c r="F30" s="15"/>
      <c r="G30" s="15">
        <f t="shared" si="1"/>
        <v>108540</v>
      </c>
      <c r="H30" s="15"/>
      <c r="I30" s="15">
        <f t="shared" si="1"/>
        <v>108540</v>
      </c>
      <c r="J30" s="15"/>
      <c r="K30" s="15">
        <f t="shared" si="1"/>
        <v>108540</v>
      </c>
      <c r="L30" s="15"/>
      <c r="M30" s="15">
        <f t="shared" si="1"/>
        <v>108540</v>
      </c>
      <c r="N30" s="15">
        <f t="shared" si="3"/>
        <v>59.639999999999418</v>
      </c>
      <c r="O30" s="15">
        <v>108599.64</v>
      </c>
    </row>
    <row r="31" spans="1:15" ht="20.25" customHeight="1" x14ac:dyDescent="0.25">
      <c r="A31" s="7" t="s">
        <v>24</v>
      </c>
      <c r="B31" s="12" t="s">
        <v>73</v>
      </c>
      <c r="C31" s="13">
        <f t="shared" ref="C31:O31" si="9">SUM(C32)</f>
        <v>15450</v>
      </c>
      <c r="D31" s="13">
        <f t="shared" si="9"/>
        <v>195.6</v>
      </c>
      <c r="E31" s="13">
        <f t="shared" si="9"/>
        <v>15645.6</v>
      </c>
      <c r="F31" s="13">
        <f t="shared" si="9"/>
        <v>-165</v>
      </c>
      <c r="G31" s="13">
        <f t="shared" si="9"/>
        <v>15480.6</v>
      </c>
      <c r="H31" s="13">
        <f t="shared" si="9"/>
        <v>0</v>
      </c>
      <c r="I31" s="13">
        <f t="shared" si="9"/>
        <v>15480.6</v>
      </c>
      <c r="J31" s="13">
        <f t="shared" si="9"/>
        <v>0</v>
      </c>
      <c r="K31" s="13">
        <f t="shared" si="9"/>
        <v>15480.6</v>
      </c>
      <c r="L31" s="13">
        <f t="shared" si="9"/>
        <v>0</v>
      </c>
      <c r="M31" s="13">
        <f t="shared" si="9"/>
        <v>15480.6</v>
      </c>
      <c r="N31" s="13">
        <f t="shared" si="9"/>
        <v>-378.73999999999978</v>
      </c>
      <c r="O31" s="13">
        <f t="shared" si="9"/>
        <v>15101.86</v>
      </c>
    </row>
    <row r="32" spans="1:15" ht="15.6" x14ac:dyDescent="0.25">
      <c r="A32" s="8" t="s">
        <v>23</v>
      </c>
      <c r="B32" s="14" t="s">
        <v>74</v>
      </c>
      <c r="C32" s="15">
        <v>15450</v>
      </c>
      <c r="D32" s="15">
        <v>195.6</v>
      </c>
      <c r="E32" s="15">
        <f t="shared" si="1"/>
        <v>15645.6</v>
      </c>
      <c r="F32" s="15">
        <v>-165</v>
      </c>
      <c r="G32" s="15">
        <f t="shared" si="1"/>
        <v>15480.6</v>
      </c>
      <c r="H32" s="15"/>
      <c r="I32" s="15">
        <f t="shared" si="1"/>
        <v>15480.6</v>
      </c>
      <c r="J32" s="15"/>
      <c r="K32" s="15">
        <f t="shared" si="1"/>
        <v>15480.6</v>
      </c>
      <c r="L32" s="15"/>
      <c r="M32" s="15">
        <f t="shared" si="1"/>
        <v>15480.6</v>
      </c>
      <c r="N32" s="15">
        <f t="shared" si="3"/>
        <v>-378.73999999999978</v>
      </c>
      <c r="O32" s="15">
        <v>15101.86</v>
      </c>
    </row>
    <row r="33" spans="1:15" ht="24" customHeight="1" x14ac:dyDescent="0.25">
      <c r="A33" s="7" t="s">
        <v>22</v>
      </c>
      <c r="B33" s="12" t="s">
        <v>75</v>
      </c>
      <c r="C33" s="13">
        <f t="shared" ref="C33:M33" si="10">SUM(C34:C39)</f>
        <v>12078798.5</v>
      </c>
      <c r="D33" s="13">
        <f t="shared" si="10"/>
        <v>42882.449999999953</v>
      </c>
      <c r="E33" s="13">
        <f t="shared" si="10"/>
        <v>12121680.949999999</v>
      </c>
      <c r="F33" s="13">
        <f t="shared" si="10"/>
        <v>427184.26</v>
      </c>
      <c r="G33" s="13">
        <f t="shared" si="10"/>
        <v>12548865.210000001</v>
      </c>
      <c r="H33" s="13">
        <f t="shared" si="10"/>
        <v>-16258.56</v>
      </c>
      <c r="I33" s="13">
        <f t="shared" si="10"/>
        <v>12532606.65</v>
      </c>
      <c r="J33" s="13">
        <f t="shared" si="10"/>
        <v>7357.04</v>
      </c>
      <c r="K33" s="13">
        <f t="shared" si="10"/>
        <v>12539963.690000001</v>
      </c>
      <c r="L33" s="13">
        <f t="shared" si="10"/>
        <v>-183623.02</v>
      </c>
      <c r="M33" s="13">
        <f t="shared" si="10"/>
        <v>12356340.67</v>
      </c>
      <c r="N33" s="13">
        <f t="shared" ref="N33:O33" si="11">SUM(N34:N39)</f>
        <v>-178224.03999999969</v>
      </c>
      <c r="O33" s="13">
        <f t="shared" si="11"/>
        <v>12178116.630000001</v>
      </c>
    </row>
    <row r="34" spans="1:15" ht="18" customHeight="1" x14ac:dyDescent="0.25">
      <c r="A34" s="8" t="s">
        <v>21</v>
      </c>
      <c r="B34" s="14" t="s">
        <v>76</v>
      </c>
      <c r="C34" s="15">
        <v>5337571.75</v>
      </c>
      <c r="D34" s="15">
        <v>-530318.41</v>
      </c>
      <c r="E34" s="15">
        <f t="shared" si="1"/>
        <v>4807253.34</v>
      </c>
      <c r="F34" s="15">
        <v>109034.67</v>
      </c>
      <c r="G34" s="15">
        <f t="shared" si="1"/>
        <v>4916288.01</v>
      </c>
      <c r="H34" s="15">
        <v>-18629.5</v>
      </c>
      <c r="I34" s="15">
        <f t="shared" si="1"/>
        <v>4897658.51</v>
      </c>
      <c r="J34" s="15"/>
      <c r="K34" s="15">
        <f t="shared" si="1"/>
        <v>4897658.51</v>
      </c>
      <c r="L34" s="15">
        <v>-35645.32</v>
      </c>
      <c r="M34" s="15">
        <f t="shared" si="1"/>
        <v>4862013.1899999995</v>
      </c>
      <c r="N34" s="15">
        <f t="shared" si="3"/>
        <v>19362.270000000484</v>
      </c>
      <c r="O34" s="15">
        <v>4881375.46</v>
      </c>
    </row>
    <row r="35" spans="1:15" ht="18" customHeight="1" x14ac:dyDescent="0.25">
      <c r="A35" s="8" t="s">
        <v>20</v>
      </c>
      <c r="B35" s="14" t="s">
        <v>77</v>
      </c>
      <c r="C35" s="15">
        <v>5496889.2300000004</v>
      </c>
      <c r="D35" s="15">
        <v>418200.86</v>
      </c>
      <c r="E35" s="15">
        <f t="shared" si="1"/>
        <v>5915090.0900000008</v>
      </c>
      <c r="F35" s="15">
        <v>323301.59000000003</v>
      </c>
      <c r="G35" s="15">
        <f t="shared" si="1"/>
        <v>6238391.6800000006</v>
      </c>
      <c r="H35" s="15"/>
      <c r="I35" s="15">
        <f t="shared" si="1"/>
        <v>6238391.6800000006</v>
      </c>
      <c r="J35" s="15"/>
      <c r="K35" s="15">
        <f t="shared" si="1"/>
        <v>6238391.6800000006</v>
      </c>
      <c r="L35" s="15">
        <v>-83079.710000000006</v>
      </c>
      <c r="M35" s="15">
        <f t="shared" si="1"/>
        <v>6155311.9700000007</v>
      </c>
      <c r="N35" s="15">
        <f t="shared" si="3"/>
        <v>-71934.240000000224</v>
      </c>
      <c r="O35" s="15">
        <v>6083377.7300000004</v>
      </c>
    </row>
    <row r="36" spans="1:15" ht="18" customHeight="1" x14ac:dyDescent="0.25">
      <c r="A36" s="8" t="s">
        <v>19</v>
      </c>
      <c r="B36" s="14" t="s">
        <v>78</v>
      </c>
      <c r="C36" s="15">
        <v>678599.27</v>
      </c>
      <c r="D36" s="15">
        <v>155000</v>
      </c>
      <c r="E36" s="15">
        <f t="shared" si="1"/>
        <v>833599.27</v>
      </c>
      <c r="F36" s="15">
        <v>500</v>
      </c>
      <c r="G36" s="15">
        <f t="shared" si="1"/>
        <v>834099.27</v>
      </c>
      <c r="H36" s="15"/>
      <c r="I36" s="15">
        <f t="shared" si="1"/>
        <v>834099.27</v>
      </c>
      <c r="J36" s="15"/>
      <c r="K36" s="15">
        <f t="shared" si="1"/>
        <v>834099.27</v>
      </c>
      <c r="L36" s="15">
        <v>-37059.120000000003</v>
      </c>
      <c r="M36" s="15">
        <f t="shared" si="1"/>
        <v>797040.15</v>
      </c>
      <c r="N36" s="15">
        <f t="shared" si="3"/>
        <v>2441.640000000014</v>
      </c>
      <c r="O36" s="15">
        <v>799481.79</v>
      </c>
    </row>
    <row r="37" spans="1:15" ht="18" customHeight="1" x14ac:dyDescent="0.25">
      <c r="A37" s="8" t="s">
        <v>109</v>
      </c>
      <c r="B37" s="14" t="s">
        <v>108</v>
      </c>
      <c r="C37" s="15">
        <v>0</v>
      </c>
      <c r="D37" s="15"/>
      <c r="E37" s="15">
        <f t="shared" si="1"/>
        <v>0</v>
      </c>
      <c r="F37" s="15"/>
      <c r="G37" s="15">
        <f t="shared" si="1"/>
        <v>0</v>
      </c>
      <c r="H37" s="15"/>
      <c r="I37" s="15">
        <f t="shared" si="1"/>
        <v>0</v>
      </c>
      <c r="J37" s="15"/>
      <c r="K37" s="15">
        <f t="shared" si="1"/>
        <v>0</v>
      </c>
      <c r="L37" s="15"/>
      <c r="M37" s="15">
        <f t="shared" si="1"/>
        <v>0</v>
      </c>
      <c r="N37" s="15">
        <f t="shared" si="3"/>
        <v>464.3</v>
      </c>
      <c r="O37" s="15">
        <v>464.3</v>
      </c>
    </row>
    <row r="38" spans="1:15" ht="18" customHeight="1" x14ac:dyDescent="0.25">
      <c r="A38" s="8" t="s">
        <v>18</v>
      </c>
      <c r="B38" s="14" t="s">
        <v>79</v>
      </c>
      <c r="C38" s="15">
        <v>274827.42</v>
      </c>
      <c r="D38" s="15"/>
      <c r="E38" s="15">
        <f t="shared" si="1"/>
        <v>274827.42</v>
      </c>
      <c r="F38" s="15">
        <v>-5652</v>
      </c>
      <c r="G38" s="15">
        <f t="shared" si="1"/>
        <v>269175.42</v>
      </c>
      <c r="H38" s="15">
        <v>2370.94</v>
      </c>
      <c r="I38" s="15">
        <f t="shared" si="1"/>
        <v>271546.36</v>
      </c>
      <c r="J38" s="15">
        <v>7357.04</v>
      </c>
      <c r="K38" s="15">
        <f t="shared" si="1"/>
        <v>278903.39999999997</v>
      </c>
      <c r="L38" s="15">
        <v>-27838.87</v>
      </c>
      <c r="M38" s="15">
        <f t="shared" si="1"/>
        <v>251064.52999999997</v>
      </c>
      <c r="N38" s="15">
        <f t="shared" si="3"/>
        <v>-135629.45999999996</v>
      </c>
      <c r="O38" s="15">
        <v>115435.07</v>
      </c>
    </row>
    <row r="39" spans="1:15" ht="18" customHeight="1" x14ac:dyDescent="0.25">
      <c r="A39" s="8" t="s">
        <v>17</v>
      </c>
      <c r="B39" s="14" t="s">
        <v>80</v>
      </c>
      <c r="C39" s="15">
        <v>290910.83</v>
      </c>
      <c r="D39" s="15"/>
      <c r="E39" s="15">
        <f t="shared" si="1"/>
        <v>290910.83</v>
      </c>
      <c r="F39" s="15"/>
      <c r="G39" s="15">
        <f t="shared" si="1"/>
        <v>290910.83</v>
      </c>
      <c r="H39" s="15"/>
      <c r="I39" s="15">
        <f t="shared" si="1"/>
        <v>290910.83</v>
      </c>
      <c r="J39" s="15"/>
      <c r="K39" s="15">
        <f t="shared" si="1"/>
        <v>290910.83</v>
      </c>
      <c r="L39" s="15"/>
      <c r="M39" s="15">
        <f t="shared" si="1"/>
        <v>290910.83</v>
      </c>
      <c r="N39" s="15">
        <f t="shared" si="3"/>
        <v>7071.4500000000116</v>
      </c>
      <c r="O39" s="15">
        <v>297982.28000000003</v>
      </c>
    </row>
    <row r="40" spans="1:15" ht="21.75" customHeight="1" x14ac:dyDescent="0.25">
      <c r="A40" s="7" t="s">
        <v>16</v>
      </c>
      <c r="B40" s="12" t="s">
        <v>81</v>
      </c>
      <c r="C40" s="13">
        <f t="shared" ref="C40:M40" si="12">SUM(C41:C42)</f>
        <v>706892.28</v>
      </c>
      <c r="D40" s="13">
        <f t="shared" si="12"/>
        <v>14290.21</v>
      </c>
      <c r="E40" s="13">
        <f t="shared" si="12"/>
        <v>721182.49</v>
      </c>
      <c r="F40" s="13">
        <f t="shared" si="12"/>
        <v>-10453</v>
      </c>
      <c r="G40" s="13">
        <f t="shared" si="12"/>
        <v>710729.49</v>
      </c>
      <c r="H40" s="13">
        <f t="shared" si="12"/>
        <v>0</v>
      </c>
      <c r="I40" s="13">
        <f t="shared" si="12"/>
        <v>710729.49</v>
      </c>
      <c r="J40" s="13">
        <f t="shared" si="12"/>
        <v>4300</v>
      </c>
      <c r="K40" s="13">
        <f t="shared" si="12"/>
        <v>715029.49</v>
      </c>
      <c r="L40" s="13">
        <f t="shared" si="12"/>
        <v>0</v>
      </c>
      <c r="M40" s="13">
        <f t="shared" si="12"/>
        <v>715029.49</v>
      </c>
      <c r="N40" s="13">
        <f t="shared" ref="N40:O40" si="13">SUM(N41:N42)</f>
        <v>23648.320000000065</v>
      </c>
      <c r="O40" s="13">
        <f t="shared" si="13"/>
        <v>738677.81</v>
      </c>
    </row>
    <row r="41" spans="1:15" ht="15.6" x14ac:dyDescent="0.25">
      <c r="A41" s="8" t="s">
        <v>15</v>
      </c>
      <c r="B41" s="14" t="s">
        <v>82</v>
      </c>
      <c r="C41" s="15">
        <v>705363.48</v>
      </c>
      <c r="D41" s="15">
        <v>14290.21</v>
      </c>
      <c r="E41" s="15">
        <f t="shared" si="1"/>
        <v>719653.69</v>
      </c>
      <c r="F41" s="15">
        <v>-10453</v>
      </c>
      <c r="G41" s="15">
        <f t="shared" si="1"/>
        <v>709200.69</v>
      </c>
      <c r="H41" s="15"/>
      <c r="I41" s="15">
        <f t="shared" si="1"/>
        <v>709200.69</v>
      </c>
      <c r="J41" s="15">
        <v>4300</v>
      </c>
      <c r="K41" s="15">
        <f t="shared" si="1"/>
        <v>713500.69</v>
      </c>
      <c r="L41" s="15"/>
      <c r="M41" s="15">
        <f t="shared" si="1"/>
        <v>713500.69</v>
      </c>
      <c r="N41" s="15">
        <f t="shared" si="3"/>
        <v>23648.320000000065</v>
      </c>
      <c r="O41" s="15">
        <v>737149.01</v>
      </c>
    </row>
    <row r="42" spans="1:15" ht="15.6" x14ac:dyDescent="0.25">
      <c r="A42" s="8" t="s">
        <v>14</v>
      </c>
      <c r="B42" s="14" t="s">
        <v>83</v>
      </c>
      <c r="C42" s="15">
        <v>1528.8</v>
      </c>
      <c r="D42" s="15"/>
      <c r="E42" s="15">
        <f t="shared" si="1"/>
        <v>1528.8</v>
      </c>
      <c r="F42" s="15"/>
      <c r="G42" s="15">
        <f t="shared" si="1"/>
        <v>1528.8</v>
      </c>
      <c r="H42" s="15"/>
      <c r="I42" s="15">
        <f t="shared" si="1"/>
        <v>1528.8</v>
      </c>
      <c r="J42" s="15"/>
      <c r="K42" s="15">
        <f t="shared" si="1"/>
        <v>1528.8</v>
      </c>
      <c r="L42" s="15"/>
      <c r="M42" s="15">
        <f t="shared" si="1"/>
        <v>1528.8</v>
      </c>
      <c r="N42" s="15">
        <f t="shared" si="3"/>
        <v>0</v>
      </c>
      <c r="O42" s="15">
        <v>1528.8</v>
      </c>
    </row>
    <row r="43" spans="1:15" ht="18.75" customHeight="1" x14ac:dyDescent="0.25">
      <c r="A43" s="7" t="s">
        <v>13</v>
      </c>
      <c r="B43" s="12" t="s">
        <v>84</v>
      </c>
      <c r="C43" s="13">
        <f>C44</f>
        <v>4712.8999999999996</v>
      </c>
      <c r="D43" s="13">
        <f>D44</f>
        <v>0</v>
      </c>
      <c r="E43" s="13">
        <f t="shared" si="1"/>
        <v>4712.8999999999996</v>
      </c>
      <c r="F43" s="13">
        <f>F44</f>
        <v>0</v>
      </c>
      <c r="G43" s="13">
        <f t="shared" si="1"/>
        <v>4712.8999999999996</v>
      </c>
      <c r="H43" s="13">
        <f>H44</f>
        <v>0</v>
      </c>
      <c r="I43" s="13">
        <f t="shared" si="1"/>
        <v>4712.8999999999996</v>
      </c>
      <c r="J43" s="13">
        <f>J44</f>
        <v>0</v>
      </c>
      <c r="K43" s="13">
        <f t="shared" si="1"/>
        <v>4712.8999999999996</v>
      </c>
      <c r="L43" s="13">
        <f>L44</f>
        <v>0</v>
      </c>
      <c r="M43" s="13">
        <f t="shared" si="1"/>
        <v>4712.8999999999996</v>
      </c>
      <c r="N43" s="13">
        <f>N44</f>
        <v>-2195.0999999999995</v>
      </c>
      <c r="O43" s="13">
        <f>O44</f>
        <v>2517.8000000000002</v>
      </c>
    </row>
    <row r="44" spans="1:15" ht="21.75" customHeight="1" x14ac:dyDescent="0.25">
      <c r="A44" s="8" t="s">
        <v>12</v>
      </c>
      <c r="B44" s="14" t="s">
        <v>85</v>
      </c>
      <c r="C44" s="15">
        <v>4712.8999999999996</v>
      </c>
      <c r="D44" s="15"/>
      <c r="E44" s="15">
        <f t="shared" si="1"/>
        <v>4712.8999999999996</v>
      </c>
      <c r="F44" s="15"/>
      <c r="G44" s="15">
        <f t="shared" si="1"/>
        <v>4712.8999999999996</v>
      </c>
      <c r="H44" s="15"/>
      <c r="I44" s="15">
        <f t="shared" si="1"/>
        <v>4712.8999999999996</v>
      </c>
      <c r="J44" s="15"/>
      <c r="K44" s="15">
        <f t="shared" si="1"/>
        <v>4712.8999999999996</v>
      </c>
      <c r="L44" s="15"/>
      <c r="M44" s="15">
        <f t="shared" si="1"/>
        <v>4712.8999999999996</v>
      </c>
      <c r="N44" s="15">
        <f t="shared" si="3"/>
        <v>-2195.0999999999995</v>
      </c>
      <c r="O44" s="15">
        <v>2517.8000000000002</v>
      </c>
    </row>
    <row r="45" spans="1:15" ht="15.6" x14ac:dyDescent="0.25">
      <c r="A45" s="7" t="s">
        <v>11</v>
      </c>
      <c r="B45" s="12" t="s">
        <v>86</v>
      </c>
      <c r="C45" s="13">
        <f t="shared" ref="C45:M45" si="14">SUM(C46:C49)</f>
        <v>515105.61</v>
      </c>
      <c r="D45" s="13">
        <f>SUM(D46:D49)</f>
        <v>284442.34999999998</v>
      </c>
      <c r="E45" s="13">
        <f t="shared" si="14"/>
        <v>799547.96</v>
      </c>
      <c r="F45" s="13">
        <f t="shared" si="14"/>
        <v>8142.9599999999991</v>
      </c>
      <c r="G45" s="13">
        <f t="shared" si="14"/>
        <v>807690.92</v>
      </c>
      <c r="H45" s="13">
        <f t="shared" si="14"/>
        <v>769.2</v>
      </c>
      <c r="I45" s="13">
        <f t="shared" si="14"/>
        <v>808460.12000000011</v>
      </c>
      <c r="J45" s="13">
        <f t="shared" si="14"/>
        <v>28297.5</v>
      </c>
      <c r="K45" s="13">
        <f t="shared" si="14"/>
        <v>836757.62000000011</v>
      </c>
      <c r="L45" s="13">
        <f t="shared" si="14"/>
        <v>-4086</v>
      </c>
      <c r="M45" s="13">
        <f t="shared" si="14"/>
        <v>832671.62000000011</v>
      </c>
      <c r="N45" s="13">
        <f t="shared" ref="N45:O45" si="15">SUM(N46:N49)</f>
        <v>-60096.969999999987</v>
      </c>
      <c r="O45" s="13">
        <f t="shared" si="15"/>
        <v>772574.65</v>
      </c>
    </row>
    <row r="46" spans="1:15" ht="19.5" customHeight="1" x14ac:dyDescent="0.25">
      <c r="A46" s="8" t="s">
        <v>10</v>
      </c>
      <c r="B46" s="14" t="s">
        <v>87</v>
      </c>
      <c r="C46" s="15">
        <v>45044</v>
      </c>
      <c r="D46" s="15"/>
      <c r="E46" s="15">
        <f t="shared" si="1"/>
        <v>45044</v>
      </c>
      <c r="F46" s="15"/>
      <c r="G46" s="15">
        <f t="shared" si="1"/>
        <v>45044</v>
      </c>
      <c r="H46" s="15"/>
      <c r="I46" s="15">
        <f t="shared" si="1"/>
        <v>45044</v>
      </c>
      <c r="J46" s="15"/>
      <c r="K46" s="15">
        <f t="shared" si="1"/>
        <v>45044</v>
      </c>
      <c r="L46" s="15">
        <v>-4086</v>
      </c>
      <c r="M46" s="15">
        <f t="shared" si="1"/>
        <v>40958</v>
      </c>
      <c r="N46" s="15">
        <f t="shared" si="3"/>
        <v>-58</v>
      </c>
      <c r="O46" s="15">
        <v>40900</v>
      </c>
    </row>
    <row r="47" spans="1:15" ht="19.5" customHeight="1" x14ac:dyDescent="0.25">
      <c r="A47" s="8" t="s">
        <v>9</v>
      </c>
      <c r="B47" s="14" t="s">
        <v>88</v>
      </c>
      <c r="C47" s="15">
        <v>115709.4</v>
      </c>
      <c r="D47" s="15">
        <v>48704.54</v>
      </c>
      <c r="E47" s="15">
        <f t="shared" si="1"/>
        <v>164413.94</v>
      </c>
      <c r="F47" s="15">
        <v>-7916</v>
      </c>
      <c r="G47" s="15">
        <f t="shared" si="1"/>
        <v>156497.94</v>
      </c>
      <c r="H47" s="15">
        <v>769.2</v>
      </c>
      <c r="I47" s="15">
        <f t="shared" si="1"/>
        <v>157267.14000000001</v>
      </c>
      <c r="J47" s="15">
        <v>28297.5</v>
      </c>
      <c r="K47" s="15">
        <f t="shared" si="1"/>
        <v>185564.64</v>
      </c>
      <c r="L47" s="15"/>
      <c r="M47" s="15">
        <f t="shared" si="1"/>
        <v>185564.64</v>
      </c>
      <c r="N47" s="15">
        <f t="shared" si="3"/>
        <v>35502.429999999993</v>
      </c>
      <c r="O47" s="15">
        <v>221067.07</v>
      </c>
    </row>
    <row r="48" spans="1:15" ht="19.5" customHeight="1" x14ac:dyDescent="0.25">
      <c r="A48" s="8" t="s">
        <v>8</v>
      </c>
      <c r="B48" s="14" t="s">
        <v>89</v>
      </c>
      <c r="C48" s="15">
        <v>250184.41</v>
      </c>
      <c r="D48" s="16">
        <v>233637.81</v>
      </c>
      <c r="E48" s="15">
        <f t="shared" si="1"/>
        <v>483822.22</v>
      </c>
      <c r="F48" s="15">
        <v>18058.96</v>
      </c>
      <c r="G48" s="15">
        <f t="shared" si="1"/>
        <v>501881.18</v>
      </c>
      <c r="H48" s="15"/>
      <c r="I48" s="15">
        <f t="shared" si="1"/>
        <v>501881.18</v>
      </c>
      <c r="J48" s="15"/>
      <c r="K48" s="15">
        <f t="shared" si="1"/>
        <v>501881.18</v>
      </c>
      <c r="L48" s="15"/>
      <c r="M48" s="15">
        <f t="shared" si="1"/>
        <v>501881.18</v>
      </c>
      <c r="N48" s="15">
        <f t="shared" si="3"/>
        <v>-95216.099999999977</v>
      </c>
      <c r="O48" s="15">
        <v>406665.08</v>
      </c>
    </row>
    <row r="49" spans="1:15" ht="22.5" customHeight="1" x14ac:dyDescent="0.25">
      <c r="A49" s="8" t="s">
        <v>7</v>
      </c>
      <c r="B49" s="14" t="s">
        <v>90</v>
      </c>
      <c r="C49" s="15">
        <v>104167.8</v>
      </c>
      <c r="D49" s="15">
        <v>2100</v>
      </c>
      <c r="E49" s="15">
        <f t="shared" si="1"/>
        <v>106267.8</v>
      </c>
      <c r="F49" s="15">
        <v>-2000</v>
      </c>
      <c r="G49" s="15">
        <f t="shared" si="1"/>
        <v>104267.8</v>
      </c>
      <c r="H49" s="15"/>
      <c r="I49" s="15">
        <f t="shared" si="1"/>
        <v>104267.8</v>
      </c>
      <c r="J49" s="15"/>
      <c r="K49" s="15">
        <f t="shared" si="1"/>
        <v>104267.8</v>
      </c>
      <c r="L49" s="15"/>
      <c r="M49" s="15">
        <f t="shared" si="1"/>
        <v>104267.8</v>
      </c>
      <c r="N49" s="15">
        <f t="shared" si="3"/>
        <v>-325.30000000000291</v>
      </c>
      <c r="O49" s="15">
        <v>103942.5</v>
      </c>
    </row>
    <row r="50" spans="1:15" ht="15.6" x14ac:dyDescent="0.25">
      <c r="A50" s="7" t="s">
        <v>6</v>
      </c>
      <c r="B50" s="12" t="s">
        <v>91</v>
      </c>
      <c r="C50" s="13">
        <f t="shared" ref="C50:O50" si="16">SUM(C51:C53)</f>
        <v>892923.5</v>
      </c>
      <c r="D50" s="13">
        <f t="shared" si="16"/>
        <v>39047.050000000003</v>
      </c>
      <c r="E50" s="13">
        <f t="shared" si="16"/>
        <v>931970.55</v>
      </c>
      <c r="F50" s="13">
        <f t="shared" si="16"/>
        <v>-1000</v>
      </c>
      <c r="G50" s="13">
        <f t="shared" si="16"/>
        <v>930970.55</v>
      </c>
      <c r="H50" s="13">
        <f t="shared" si="16"/>
        <v>0</v>
      </c>
      <c r="I50" s="13">
        <f t="shared" si="16"/>
        <v>930970.55</v>
      </c>
      <c r="J50" s="13">
        <f t="shared" si="16"/>
        <v>0</v>
      </c>
      <c r="K50" s="13">
        <f t="shared" si="16"/>
        <v>930970.55</v>
      </c>
      <c r="L50" s="13">
        <f t="shared" si="16"/>
        <v>0</v>
      </c>
      <c r="M50" s="13">
        <f t="shared" si="16"/>
        <v>930970.55</v>
      </c>
      <c r="N50" s="13">
        <f t="shared" si="16"/>
        <v>15564.09999999994</v>
      </c>
      <c r="O50" s="13">
        <f t="shared" si="16"/>
        <v>946534.64999999991</v>
      </c>
    </row>
    <row r="51" spans="1:15" ht="21" customHeight="1" x14ac:dyDescent="0.25">
      <c r="A51" s="8" t="s">
        <v>5</v>
      </c>
      <c r="B51" s="14" t="s">
        <v>92</v>
      </c>
      <c r="C51" s="15">
        <v>854280.77</v>
      </c>
      <c r="D51" s="15">
        <v>28044.15</v>
      </c>
      <c r="E51" s="15">
        <f t="shared" si="1"/>
        <v>882324.92</v>
      </c>
      <c r="F51" s="15">
        <v>-1100</v>
      </c>
      <c r="G51" s="15">
        <f t="shared" si="1"/>
        <v>881224.92</v>
      </c>
      <c r="H51" s="15"/>
      <c r="I51" s="15">
        <f t="shared" si="1"/>
        <v>881224.92</v>
      </c>
      <c r="J51" s="15"/>
      <c r="K51" s="15">
        <f t="shared" si="1"/>
        <v>881224.92</v>
      </c>
      <c r="L51" s="15"/>
      <c r="M51" s="15">
        <f t="shared" si="1"/>
        <v>881224.92</v>
      </c>
      <c r="N51" s="15">
        <f t="shared" si="3"/>
        <v>23825.689999999944</v>
      </c>
      <c r="O51" s="15">
        <v>905050.61</v>
      </c>
    </row>
    <row r="52" spans="1:15" ht="21" customHeight="1" x14ac:dyDescent="0.25">
      <c r="A52" s="8" t="s">
        <v>4</v>
      </c>
      <c r="B52" s="14" t="s">
        <v>93</v>
      </c>
      <c r="C52" s="15">
        <v>35065.15</v>
      </c>
      <c r="D52" s="15">
        <v>11002.9</v>
      </c>
      <c r="E52" s="15">
        <f>C52+D52</f>
        <v>46068.05</v>
      </c>
      <c r="F52" s="15">
        <v>100</v>
      </c>
      <c r="G52" s="15">
        <f t="shared" si="1"/>
        <v>46168.05</v>
      </c>
      <c r="H52" s="15"/>
      <c r="I52" s="15">
        <f t="shared" si="1"/>
        <v>46168.05</v>
      </c>
      <c r="J52" s="15"/>
      <c r="K52" s="15">
        <f t="shared" si="1"/>
        <v>46168.05</v>
      </c>
      <c r="L52" s="15"/>
      <c r="M52" s="15">
        <f t="shared" si="1"/>
        <v>46168.05</v>
      </c>
      <c r="N52" s="15">
        <f t="shared" si="3"/>
        <v>-8261.5900000000038</v>
      </c>
      <c r="O52" s="15">
        <v>37906.46</v>
      </c>
    </row>
    <row r="53" spans="1:15" ht="21" customHeight="1" x14ac:dyDescent="0.25">
      <c r="A53" s="8" t="s">
        <v>102</v>
      </c>
      <c r="B53" s="14" t="s">
        <v>101</v>
      </c>
      <c r="C53" s="15">
        <v>3577.58</v>
      </c>
      <c r="D53" s="15"/>
      <c r="E53" s="15">
        <f>C53+D53</f>
        <v>3577.58</v>
      </c>
      <c r="F53" s="15"/>
      <c r="G53" s="15">
        <f t="shared" si="1"/>
        <v>3577.58</v>
      </c>
      <c r="H53" s="15"/>
      <c r="I53" s="15">
        <f t="shared" si="1"/>
        <v>3577.58</v>
      </c>
      <c r="J53" s="15"/>
      <c r="K53" s="15">
        <f t="shared" si="1"/>
        <v>3577.58</v>
      </c>
      <c r="L53" s="15"/>
      <c r="M53" s="15">
        <f t="shared" si="1"/>
        <v>3577.58</v>
      </c>
      <c r="N53" s="15">
        <f t="shared" si="3"/>
        <v>0</v>
      </c>
      <c r="O53" s="15">
        <v>3577.58</v>
      </c>
    </row>
    <row r="54" spans="1:15" ht="21.75" customHeight="1" x14ac:dyDescent="0.25">
      <c r="A54" s="7" t="s">
        <v>3</v>
      </c>
      <c r="B54" s="12" t="s">
        <v>97</v>
      </c>
      <c r="C54" s="13">
        <f t="shared" ref="C54:O54" si="17">SUM(C55)</f>
        <v>11600</v>
      </c>
      <c r="D54" s="13">
        <f t="shared" si="17"/>
        <v>0</v>
      </c>
      <c r="E54" s="13">
        <f t="shared" si="17"/>
        <v>11600</v>
      </c>
      <c r="F54" s="13">
        <f t="shared" si="17"/>
        <v>0</v>
      </c>
      <c r="G54" s="13">
        <f t="shared" si="17"/>
        <v>11600</v>
      </c>
      <c r="H54" s="13">
        <f t="shared" si="17"/>
        <v>0</v>
      </c>
      <c r="I54" s="13">
        <f t="shared" si="17"/>
        <v>11600</v>
      </c>
      <c r="J54" s="13">
        <f t="shared" si="17"/>
        <v>0</v>
      </c>
      <c r="K54" s="13">
        <f t="shared" si="17"/>
        <v>11600</v>
      </c>
      <c r="L54" s="13">
        <f t="shared" si="17"/>
        <v>-139.06</v>
      </c>
      <c r="M54" s="13">
        <f t="shared" si="17"/>
        <v>11460.94</v>
      </c>
      <c r="N54" s="13">
        <f t="shared" si="17"/>
        <v>0</v>
      </c>
      <c r="O54" s="13">
        <f t="shared" si="17"/>
        <v>11460.94</v>
      </c>
    </row>
    <row r="55" spans="1:15" ht="15.6" x14ac:dyDescent="0.25">
      <c r="A55" s="8" t="s">
        <v>2</v>
      </c>
      <c r="B55" s="14" t="s">
        <v>94</v>
      </c>
      <c r="C55" s="15">
        <v>11600</v>
      </c>
      <c r="D55" s="15"/>
      <c r="E55" s="15">
        <f t="shared" si="1"/>
        <v>11600</v>
      </c>
      <c r="F55" s="15"/>
      <c r="G55" s="15">
        <f t="shared" si="1"/>
        <v>11600</v>
      </c>
      <c r="H55" s="15"/>
      <c r="I55" s="15">
        <f t="shared" si="1"/>
        <v>11600</v>
      </c>
      <c r="J55" s="15"/>
      <c r="K55" s="15">
        <f t="shared" si="1"/>
        <v>11600</v>
      </c>
      <c r="L55" s="15">
        <v>-139.06</v>
      </c>
      <c r="M55" s="15">
        <f t="shared" si="1"/>
        <v>11460.94</v>
      </c>
      <c r="N55" s="15">
        <f t="shared" si="3"/>
        <v>0</v>
      </c>
      <c r="O55" s="15">
        <v>11460.94</v>
      </c>
    </row>
    <row r="56" spans="1:15" ht="32.25" customHeight="1" x14ac:dyDescent="0.25">
      <c r="A56" s="7" t="s">
        <v>1</v>
      </c>
      <c r="B56" s="12" t="s">
        <v>95</v>
      </c>
      <c r="C56" s="13">
        <f t="shared" ref="C56:O56" si="18">SUM(C57)</f>
        <v>114906.99</v>
      </c>
      <c r="D56" s="13">
        <f t="shared" si="18"/>
        <v>0</v>
      </c>
      <c r="E56" s="13">
        <f t="shared" si="18"/>
        <v>114906.99</v>
      </c>
      <c r="F56" s="13">
        <f t="shared" si="18"/>
        <v>7197</v>
      </c>
      <c r="G56" s="13">
        <f t="shared" si="18"/>
        <v>122103.99</v>
      </c>
      <c r="H56" s="13">
        <f t="shared" si="18"/>
        <v>0</v>
      </c>
      <c r="I56" s="13">
        <f t="shared" si="18"/>
        <v>122103.99</v>
      </c>
      <c r="J56" s="13">
        <f t="shared" si="18"/>
        <v>-23328.6</v>
      </c>
      <c r="K56" s="13">
        <f t="shared" si="18"/>
        <v>98775.390000000014</v>
      </c>
      <c r="L56" s="13">
        <f t="shared" si="18"/>
        <v>0</v>
      </c>
      <c r="M56" s="13">
        <f t="shared" si="18"/>
        <v>98775.390000000014</v>
      </c>
      <c r="N56" s="13">
        <f t="shared" si="18"/>
        <v>6427.7999999999884</v>
      </c>
      <c r="O56" s="13">
        <f t="shared" si="18"/>
        <v>105203.19</v>
      </c>
    </row>
    <row r="57" spans="1:15" ht="24.75" customHeight="1" x14ac:dyDescent="0.25">
      <c r="A57" s="8" t="s">
        <v>0</v>
      </c>
      <c r="B57" s="14" t="s">
        <v>96</v>
      </c>
      <c r="C57" s="15">
        <v>114906.99</v>
      </c>
      <c r="D57" s="15"/>
      <c r="E57" s="15">
        <f t="shared" si="1"/>
        <v>114906.99</v>
      </c>
      <c r="F57" s="15">
        <v>7197</v>
      </c>
      <c r="G57" s="15">
        <f t="shared" si="1"/>
        <v>122103.99</v>
      </c>
      <c r="H57" s="15"/>
      <c r="I57" s="15">
        <f t="shared" si="1"/>
        <v>122103.99</v>
      </c>
      <c r="J57" s="15">
        <v>-23328.6</v>
      </c>
      <c r="K57" s="15">
        <f t="shared" si="1"/>
        <v>98775.390000000014</v>
      </c>
      <c r="L57" s="15"/>
      <c r="M57" s="15">
        <f t="shared" si="1"/>
        <v>98775.390000000014</v>
      </c>
      <c r="N57" s="15">
        <f t="shared" si="3"/>
        <v>6427.7999999999884</v>
      </c>
      <c r="O57" s="15">
        <v>105203.19</v>
      </c>
    </row>
    <row r="58" spans="1:15" ht="26.25" customHeight="1" x14ac:dyDescent="0.25">
      <c r="A58" s="9" t="s">
        <v>110</v>
      </c>
      <c r="B58" s="14"/>
      <c r="C58" s="13">
        <f t="shared" ref="C58:O58" si="19">C6+C14+C18+C26+C31+C33+C40+C43+C45+C50+C54+C56</f>
        <v>19906159.649999995</v>
      </c>
      <c r="D58" s="13">
        <f t="shared" si="19"/>
        <v>684595.83</v>
      </c>
      <c r="E58" s="13">
        <f t="shared" si="19"/>
        <v>20590755.479999997</v>
      </c>
      <c r="F58" s="13">
        <f t="shared" si="19"/>
        <v>1224060.79</v>
      </c>
      <c r="G58" s="13">
        <f t="shared" si="19"/>
        <v>21814816.27</v>
      </c>
      <c r="H58" s="13">
        <f t="shared" si="19"/>
        <v>36608.439999999988</v>
      </c>
      <c r="I58" s="13">
        <f t="shared" si="19"/>
        <v>21851424.709999997</v>
      </c>
      <c r="J58" s="13">
        <f t="shared" si="19"/>
        <v>56121.27</v>
      </c>
      <c r="K58" s="13">
        <f t="shared" si="19"/>
        <v>21907545.98</v>
      </c>
      <c r="L58" s="13">
        <f t="shared" si="19"/>
        <v>-166976.29999999999</v>
      </c>
      <c r="M58" s="13">
        <f t="shared" si="19"/>
        <v>21740569.68</v>
      </c>
      <c r="N58" s="13">
        <f t="shared" si="19"/>
        <v>240194.21000000028</v>
      </c>
      <c r="O58" s="13">
        <f t="shared" si="19"/>
        <v>21980763.890000001</v>
      </c>
    </row>
    <row r="61" spans="1:15" x14ac:dyDescent="0.25">
      <c r="M61" s="6"/>
    </row>
  </sheetData>
  <mergeCells count="1">
    <mergeCell ref="A2:O2"/>
  </mergeCells>
  <printOptions horizontalCentered="1"/>
  <pageMargins left="0.78740157480314965" right="0.78740157480314965" top="1.1811023622047245" bottom="0.39370078740157483" header="0.51181102362204722" footer="0.15748031496062992"/>
  <pageSetup paperSize="9" scale="42" firstPageNumber="96" fitToHeight="3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 изменениях решения о бюджете</vt:lpstr>
      <vt:lpstr>'об изменениях решения о бюджете'!Заголовки_для_печати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Шмидт Татьяна Николаевна</cp:lastModifiedBy>
  <cp:lastPrinted>2021-04-26T08:57:28Z</cp:lastPrinted>
  <dcterms:created xsi:type="dcterms:W3CDTF">2018-01-23T07:26:18Z</dcterms:created>
  <dcterms:modified xsi:type="dcterms:W3CDTF">2021-04-26T08:57:32Z</dcterms:modified>
</cp:coreProperties>
</file>